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WRDocs\Reporting Requirements\Mountain Home\Data\"/>
    </mc:Choice>
  </mc:AlternateContent>
  <bookViews>
    <workbookView xWindow="0" yWindow="0" windowWidth="28770" windowHeight="11595"/>
  </bookViews>
  <sheets>
    <sheet name="2020 Production Summary" sheetId="1" r:id="rId1"/>
    <sheet name="Farm Well" sheetId="3" r:id="rId2"/>
    <sheet name="City Raw Data" sheetId="2" r:id="rId3"/>
  </sheets>
  <externalReferences>
    <externalReference r:id="rId4"/>
  </externalReferences>
  <definedNames>
    <definedName name="the_units">[1]Main!$C$22</definedName>
    <definedName name="the_year">[1]Main!$C$19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6" i="1" l="1"/>
  <c r="C386" i="1"/>
  <c r="D385" i="1" l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110" i="1"/>
  <c r="I6" i="3" l="1"/>
  <c r="I5" i="3"/>
  <c r="P371" i="2" l="1"/>
  <c r="C20" i="1"/>
  <c r="C21" i="1"/>
  <c r="C22" i="1"/>
  <c r="C23" i="1"/>
  <c r="C24" i="1"/>
  <c r="C25" i="1"/>
  <c r="E25" i="1" s="1"/>
  <c r="C26" i="1"/>
  <c r="C27" i="1"/>
  <c r="E27" i="1" s="1"/>
  <c r="C28" i="1"/>
  <c r="C29" i="1"/>
  <c r="E29" i="1" s="1"/>
  <c r="C30" i="1"/>
  <c r="C31" i="1"/>
  <c r="E31" i="1" s="1"/>
  <c r="C32" i="1"/>
  <c r="C33" i="1"/>
  <c r="E33" i="1" s="1"/>
  <c r="C34" i="1"/>
  <c r="C35" i="1"/>
  <c r="C36" i="1"/>
  <c r="C37" i="1"/>
  <c r="E37" i="1" s="1"/>
  <c r="C38" i="1"/>
  <c r="C39" i="1"/>
  <c r="E39" i="1" s="1"/>
  <c r="F39" i="1" s="1"/>
  <c r="C40" i="1"/>
  <c r="C41" i="1"/>
  <c r="E41" i="1" s="1"/>
  <c r="C42" i="1"/>
  <c r="C43" i="1"/>
  <c r="E43" i="1" s="1"/>
  <c r="C44" i="1"/>
  <c r="C45" i="1"/>
  <c r="C46" i="1"/>
  <c r="C47" i="1"/>
  <c r="E47" i="1" s="1"/>
  <c r="C48" i="1"/>
  <c r="C49" i="1"/>
  <c r="E49" i="1" s="1"/>
  <c r="C50" i="1"/>
  <c r="C51" i="1"/>
  <c r="E51" i="1" s="1"/>
  <c r="C52" i="1"/>
  <c r="C53" i="1"/>
  <c r="E53" i="1" s="1"/>
  <c r="F53" i="1" s="1"/>
  <c r="C54" i="1"/>
  <c r="C55" i="1"/>
  <c r="E55" i="1" s="1"/>
  <c r="C56" i="1"/>
  <c r="C57" i="1"/>
  <c r="C58" i="1"/>
  <c r="C59" i="1"/>
  <c r="C60" i="1"/>
  <c r="C61" i="1"/>
  <c r="E61" i="1" s="1"/>
  <c r="C62" i="1"/>
  <c r="C63" i="1"/>
  <c r="E63" i="1" s="1"/>
  <c r="C64" i="1"/>
  <c r="C65" i="1"/>
  <c r="E65" i="1" s="1"/>
  <c r="C66" i="1"/>
  <c r="C67" i="1"/>
  <c r="E67" i="1" s="1"/>
  <c r="C68" i="1"/>
  <c r="C69" i="1"/>
  <c r="E69" i="1" s="1"/>
  <c r="C70" i="1"/>
  <c r="C71" i="1"/>
  <c r="C72" i="1"/>
  <c r="C73" i="1"/>
  <c r="E73" i="1" s="1"/>
  <c r="C74" i="1"/>
  <c r="C75" i="1"/>
  <c r="E75" i="1" s="1"/>
  <c r="F75" i="1" s="1"/>
  <c r="C76" i="1"/>
  <c r="C77" i="1"/>
  <c r="E77" i="1" s="1"/>
  <c r="C78" i="1"/>
  <c r="C79" i="1"/>
  <c r="E79" i="1" s="1"/>
  <c r="C80" i="1"/>
  <c r="C81" i="1"/>
  <c r="C82" i="1"/>
  <c r="C83" i="1"/>
  <c r="E83" i="1" s="1"/>
  <c r="C84" i="1"/>
  <c r="C85" i="1"/>
  <c r="E85" i="1" s="1"/>
  <c r="C86" i="1"/>
  <c r="C87" i="1"/>
  <c r="E87" i="1" s="1"/>
  <c r="C88" i="1"/>
  <c r="C89" i="1"/>
  <c r="E89" i="1" s="1"/>
  <c r="F89" i="1" s="1"/>
  <c r="C90" i="1"/>
  <c r="C91" i="1"/>
  <c r="E91" i="1" s="1"/>
  <c r="C92" i="1"/>
  <c r="C93" i="1"/>
  <c r="C94" i="1"/>
  <c r="C95" i="1"/>
  <c r="C96" i="1"/>
  <c r="C97" i="1"/>
  <c r="E97" i="1" s="1"/>
  <c r="C98" i="1"/>
  <c r="C99" i="1"/>
  <c r="E99" i="1" s="1"/>
  <c r="C100" i="1"/>
  <c r="C101" i="1"/>
  <c r="E101" i="1" s="1"/>
  <c r="C102" i="1"/>
  <c r="C103" i="1"/>
  <c r="E103" i="1" s="1"/>
  <c r="C104" i="1"/>
  <c r="C105" i="1"/>
  <c r="E105" i="1" s="1"/>
  <c r="C106" i="1"/>
  <c r="C107" i="1"/>
  <c r="C108" i="1"/>
  <c r="C109" i="1"/>
  <c r="E109" i="1" s="1"/>
  <c r="C110" i="1"/>
  <c r="C111" i="1"/>
  <c r="E111" i="1" s="1"/>
  <c r="C112" i="1"/>
  <c r="C113" i="1"/>
  <c r="E113" i="1" s="1"/>
  <c r="C114" i="1"/>
  <c r="C115" i="1"/>
  <c r="E115" i="1" s="1"/>
  <c r="C116" i="1"/>
  <c r="C117" i="1"/>
  <c r="C118" i="1"/>
  <c r="C119" i="1"/>
  <c r="E119" i="1" s="1"/>
  <c r="C120" i="1"/>
  <c r="C121" i="1"/>
  <c r="E121" i="1" s="1"/>
  <c r="C122" i="1"/>
  <c r="C123" i="1"/>
  <c r="E123" i="1" s="1"/>
  <c r="C124" i="1"/>
  <c r="C125" i="1"/>
  <c r="E125" i="1" s="1"/>
  <c r="C126" i="1"/>
  <c r="C127" i="1"/>
  <c r="E127" i="1" s="1"/>
  <c r="C128" i="1"/>
  <c r="C129" i="1"/>
  <c r="C130" i="1"/>
  <c r="C131" i="1"/>
  <c r="C132" i="1"/>
  <c r="C133" i="1"/>
  <c r="E133" i="1" s="1"/>
  <c r="C134" i="1"/>
  <c r="C135" i="1"/>
  <c r="E135" i="1" s="1"/>
  <c r="C136" i="1"/>
  <c r="C137" i="1"/>
  <c r="E137" i="1" s="1"/>
  <c r="C138" i="1"/>
  <c r="C139" i="1"/>
  <c r="E139" i="1" s="1"/>
  <c r="C140" i="1"/>
  <c r="C141" i="1"/>
  <c r="E141" i="1" s="1"/>
  <c r="C142" i="1"/>
  <c r="C143" i="1"/>
  <c r="C144" i="1"/>
  <c r="C145" i="1"/>
  <c r="E145" i="1" s="1"/>
  <c r="C146" i="1"/>
  <c r="C147" i="1"/>
  <c r="E147" i="1" s="1"/>
  <c r="F147" i="1" s="1"/>
  <c r="C148" i="1"/>
  <c r="C149" i="1"/>
  <c r="E149" i="1" s="1"/>
  <c r="C150" i="1"/>
  <c r="C151" i="1"/>
  <c r="E151" i="1" s="1"/>
  <c r="C152" i="1"/>
  <c r="C153" i="1"/>
  <c r="C154" i="1"/>
  <c r="C155" i="1"/>
  <c r="E155" i="1" s="1"/>
  <c r="C156" i="1"/>
  <c r="C157" i="1"/>
  <c r="E157" i="1" s="1"/>
  <c r="C158" i="1"/>
  <c r="C159" i="1"/>
  <c r="E159" i="1" s="1"/>
  <c r="C160" i="1"/>
  <c r="C161" i="1"/>
  <c r="E161" i="1" s="1"/>
  <c r="F161" i="1" s="1"/>
  <c r="C162" i="1"/>
  <c r="C163" i="1"/>
  <c r="E163" i="1" s="1"/>
  <c r="C164" i="1"/>
  <c r="C165" i="1"/>
  <c r="C166" i="1"/>
  <c r="C167" i="1"/>
  <c r="C168" i="1"/>
  <c r="C169" i="1"/>
  <c r="E169" i="1" s="1"/>
  <c r="C170" i="1"/>
  <c r="C171" i="1"/>
  <c r="E171" i="1" s="1"/>
  <c r="C172" i="1"/>
  <c r="C173" i="1"/>
  <c r="E173" i="1" s="1"/>
  <c r="C174" i="1"/>
  <c r="C175" i="1"/>
  <c r="C176" i="1"/>
  <c r="C177" i="1"/>
  <c r="E177" i="1" s="1"/>
  <c r="C178" i="1"/>
  <c r="C179" i="1"/>
  <c r="E179" i="1" s="1"/>
  <c r="C180" i="1"/>
  <c r="C181" i="1"/>
  <c r="C182" i="1"/>
  <c r="C183" i="1"/>
  <c r="E183" i="1" s="1"/>
  <c r="C184" i="1"/>
  <c r="C185" i="1"/>
  <c r="E185" i="1" s="1"/>
  <c r="C186" i="1"/>
  <c r="C187" i="1"/>
  <c r="C188" i="1"/>
  <c r="C189" i="1"/>
  <c r="E189" i="1" s="1"/>
  <c r="C190" i="1"/>
  <c r="C191" i="1"/>
  <c r="E191" i="1" s="1"/>
  <c r="C192" i="1"/>
  <c r="C193" i="1"/>
  <c r="C194" i="1"/>
  <c r="C195" i="1"/>
  <c r="E195" i="1" s="1"/>
  <c r="C196" i="1"/>
  <c r="C197" i="1"/>
  <c r="E197" i="1" s="1"/>
  <c r="C198" i="1"/>
  <c r="C199" i="1"/>
  <c r="C200" i="1"/>
  <c r="C201" i="1"/>
  <c r="E201" i="1" s="1"/>
  <c r="C202" i="1"/>
  <c r="C203" i="1"/>
  <c r="E203" i="1" s="1"/>
  <c r="C204" i="1"/>
  <c r="C205" i="1"/>
  <c r="C206" i="1"/>
  <c r="C207" i="1"/>
  <c r="E207" i="1" s="1"/>
  <c r="C208" i="1"/>
  <c r="C209" i="1"/>
  <c r="E209" i="1" s="1"/>
  <c r="C210" i="1"/>
  <c r="C211" i="1"/>
  <c r="C212" i="1"/>
  <c r="C213" i="1"/>
  <c r="E213" i="1" s="1"/>
  <c r="C214" i="1"/>
  <c r="C215" i="1"/>
  <c r="E215" i="1" s="1"/>
  <c r="C216" i="1"/>
  <c r="C217" i="1"/>
  <c r="C218" i="1"/>
  <c r="C219" i="1"/>
  <c r="E219" i="1" s="1"/>
  <c r="C220" i="1"/>
  <c r="C221" i="1"/>
  <c r="E221" i="1" s="1"/>
  <c r="C222" i="1"/>
  <c r="C223" i="1"/>
  <c r="C224" i="1"/>
  <c r="C225" i="1"/>
  <c r="E225" i="1" s="1"/>
  <c r="C226" i="1"/>
  <c r="C227" i="1"/>
  <c r="E227" i="1" s="1"/>
  <c r="C228" i="1"/>
  <c r="C229" i="1"/>
  <c r="C230" i="1"/>
  <c r="C231" i="1"/>
  <c r="E231" i="1" s="1"/>
  <c r="C232" i="1"/>
  <c r="C233" i="1"/>
  <c r="E233" i="1" s="1"/>
  <c r="C234" i="1"/>
  <c r="C235" i="1"/>
  <c r="C236" i="1"/>
  <c r="C237" i="1"/>
  <c r="E237" i="1" s="1"/>
  <c r="C238" i="1"/>
  <c r="C239" i="1"/>
  <c r="E239" i="1" s="1"/>
  <c r="C240" i="1"/>
  <c r="C241" i="1"/>
  <c r="C242" i="1"/>
  <c r="C243" i="1"/>
  <c r="E243" i="1" s="1"/>
  <c r="C244" i="1"/>
  <c r="C245" i="1"/>
  <c r="E245" i="1" s="1"/>
  <c r="C246" i="1"/>
  <c r="C247" i="1"/>
  <c r="C248" i="1"/>
  <c r="C249" i="1"/>
  <c r="E249" i="1" s="1"/>
  <c r="C250" i="1"/>
  <c r="C251" i="1"/>
  <c r="E251" i="1" s="1"/>
  <c r="C252" i="1"/>
  <c r="C253" i="1"/>
  <c r="C254" i="1"/>
  <c r="C255" i="1"/>
  <c r="E255" i="1" s="1"/>
  <c r="C256" i="1"/>
  <c r="C257" i="1"/>
  <c r="E257" i="1" s="1"/>
  <c r="C258" i="1"/>
  <c r="C259" i="1"/>
  <c r="C260" i="1"/>
  <c r="C261" i="1"/>
  <c r="E261" i="1" s="1"/>
  <c r="C262" i="1"/>
  <c r="C263" i="1"/>
  <c r="E263" i="1" s="1"/>
  <c r="C264" i="1"/>
  <c r="C265" i="1"/>
  <c r="C266" i="1"/>
  <c r="C267" i="1"/>
  <c r="E267" i="1" s="1"/>
  <c r="C268" i="1"/>
  <c r="C269" i="1"/>
  <c r="E269" i="1" s="1"/>
  <c r="C270" i="1"/>
  <c r="C271" i="1"/>
  <c r="C272" i="1"/>
  <c r="C273" i="1"/>
  <c r="E273" i="1" s="1"/>
  <c r="C274" i="1"/>
  <c r="C275" i="1"/>
  <c r="E275" i="1" s="1"/>
  <c r="C276" i="1"/>
  <c r="C277" i="1"/>
  <c r="C278" i="1"/>
  <c r="C279" i="1"/>
  <c r="E279" i="1" s="1"/>
  <c r="C280" i="1"/>
  <c r="C281" i="1"/>
  <c r="E281" i="1" s="1"/>
  <c r="C282" i="1"/>
  <c r="C283" i="1"/>
  <c r="C284" i="1"/>
  <c r="C285" i="1"/>
  <c r="E285" i="1" s="1"/>
  <c r="C286" i="1"/>
  <c r="C287" i="1"/>
  <c r="E287" i="1" s="1"/>
  <c r="C288" i="1"/>
  <c r="C289" i="1"/>
  <c r="C290" i="1"/>
  <c r="C291" i="1"/>
  <c r="E291" i="1" s="1"/>
  <c r="C292" i="1"/>
  <c r="C293" i="1"/>
  <c r="E293" i="1" s="1"/>
  <c r="C294" i="1"/>
  <c r="C295" i="1"/>
  <c r="C296" i="1"/>
  <c r="C297" i="1"/>
  <c r="E297" i="1" s="1"/>
  <c r="C298" i="1"/>
  <c r="C299" i="1"/>
  <c r="E299" i="1" s="1"/>
  <c r="C300" i="1"/>
  <c r="C301" i="1"/>
  <c r="C302" i="1"/>
  <c r="C303" i="1"/>
  <c r="E303" i="1" s="1"/>
  <c r="C304" i="1"/>
  <c r="C305" i="1"/>
  <c r="E305" i="1" s="1"/>
  <c r="C306" i="1"/>
  <c r="C307" i="1"/>
  <c r="C308" i="1"/>
  <c r="C309" i="1"/>
  <c r="E309" i="1" s="1"/>
  <c r="C310" i="1"/>
  <c r="C311" i="1"/>
  <c r="E311" i="1" s="1"/>
  <c r="C312" i="1"/>
  <c r="C313" i="1"/>
  <c r="C314" i="1"/>
  <c r="C315" i="1"/>
  <c r="E315" i="1" s="1"/>
  <c r="C316" i="1"/>
  <c r="C317" i="1"/>
  <c r="E317" i="1" s="1"/>
  <c r="C318" i="1"/>
  <c r="C319" i="1"/>
  <c r="C320" i="1"/>
  <c r="C321" i="1"/>
  <c r="E321" i="1" s="1"/>
  <c r="C322" i="1"/>
  <c r="C323" i="1"/>
  <c r="E323" i="1" s="1"/>
  <c r="C324" i="1"/>
  <c r="C325" i="1"/>
  <c r="C326" i="1"/>
  <c r="C327" i="1"/>
  <c r="E327" i="1" s="1"/>
  <c r="C328" i="1"/>
  <c r="C329" i="1"/>
  <c r="E329" i="1" s="1"/>
  <c r="C330" i="1"/>
  <c r="C331" i="1"/>
  <c r="C332" i="1"/>
  <c r="C333" i="1"/>
  <c r="E333" i="1" s="1"/>
  <c r="C334" i="1"/>
  <c r="C335" i="1"/>
  <c r="E335" i="1" s="1"/>
  <c r="C336" i="1"/>
  <c r="C337" i="1"/>
  <c r="C338" i="1"/>
  <c r="C339" i="1"/>
  <c r="E339" i="1" s="1"/>
  <c r="C340" i="1"/>
  <c r="C341" i="1"/>
  <c r="E341" i="1" s="1"/>
  <c r="C342" i="1"/>
  <c r="C343" i="1"/>
  <c r="C344" i="1"/>
  <c r="C345" i="1"/>
  <c r="E345" i="1" s="1"/>
  <c r="C346" i="1"/>
  <c r="C347" i="1"/>
  <c r="E347" i="1" s="1"/>
  <c r="C348" i="1"/>
  <c r="C349" i="1"/>
  <c r="C350" i="1"/>
  <c r="C351" i="1"/>
  <c r="E351" i="1" s="1"/>
  <c r="C352" i="1"/>
  <c r="C353" i="1"/>
  <c r="E353" i="1" s="1"/>
  <c r="C354" i="1"/>
  <c r="C355" i="1"/>
  <c r="C356" i="1"/>
  <c r="C357" i="1"/>
  <c r="E357" i="1" s="1"/>
  <c r="C358" i="1"/>
  <c r="C359" i="1"/>
  <c r="E359" i="1" s="1"/>
  <c r="C360" i="1"/>
  <c r="C361" i="1"/>
  <c r="C362" i="1"/>
  <c r="C363" i="1"/>
  <c r="E363" i="1" s="1"/>
  <c r="C364" i="1"/>
  <c r="C365" i="1"/>
  <c r="E365" i="1" s="1"/>
  <c r="C366" i="1"/>
  <c r="C367" i="1"/>
  <c r="C368" i="1"/>
  <c r="C369" i="1"/>
  <c r="E369" i="1" s="1"/>
  <c r="C370" i="1"/>
  <c r="C371" i="1"/>
  <c r="E371" i="1" s="1"/>
  <c r="C372" i="1"/>
  <c r="C373" i="1"/>
  <c r="C374" i="1"/>
  <c r="C375" i="1"/>
  <c r="E375" i="1" s="1"/>
  <c r="C376" i="1"/>
  <c r="C377" i="1"/>
  <c r="E377" i="1" s="1"/>
  <c r="C378" i="1"/>
  <c r="C379" i="1"/>
  <c r="C380" i="1"/>
  <c r="C381" i="1"/>
  <c r="E381" i="1" s="1"/>
  <c r="C382" i="1"/>
  <c r="C383" i="1"/>
  <c r="E383" i="1" s="1"/>
  <c r="C384" i="1"/>
  <c r="C19" i="1"/>
  <c r="E19" i="1" s="1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5" i="2"/>
  <c r="P370" i="2"/>
  <c r="C370" i="2"/>
  <c r="P369" i="2"/>
  <c r="C369" i="2"/>
  <c r="P368" i="2"/>
  <c r="C368" i="2"/>
  <c r="P367" i="2"/>
  <c r="C367" i="2"/>
  <c r="P366" i="2"/>
  <c r="C366" i="2"/>
  <c r="P365" i="2"/>
  <c r="C365" i="2"/>
  <c r="P364" i="2"/>
  <c r="C364" i="2"/>
  <c r="P363" i="2"/>
  <c r="C363" i="2"/>
  <c r="P362" i="2"/>
  <c r="C362" i="2"/>
  <c r="P361" i="2"/>
  <c r="C361" i="2"/>
  <c r="P360" i="2"/>
  <c r="C360" i="2"/>
  <c r="P359" i="2"/>
  <c r="C359" i="2"/>
  <c r="P358" i="2"/>
  <c r="C358" i="2"/>
  <c r="P357" i="2"/>
  <c r="C357" i="2"/>
  <c r="P356" i="2"/>
  <c r="C356" i="2"/>
  <c r="P355" i="2"/>
  <c r="C355" i="2"/>
  <c r="P354" i="2"/>
  <c r="C354" i="2"/>
  <c r="P353" i="2"/>
  <c r="C353" i="2"/>
  <c r="P352" i="2"/>
  <c r="C352" i="2"/>
  <c r="P351" i="2"/>
  <c r="C351" i="2"/>
  <c r="P350" i="2"/>
  <c r="C350" i="2"/>
  <c r="P349" i="2"/>
  <c r="C349" i="2"/>
  <c r="P348" i="2"/>
  <c r="C348" i="2"/>
  <c r="P347" i="2"/>
  <c r="C347" i="2"/>
  <c r="P346" i="2"/>
  <c r="C346" i="2"/>
  <c r="P345" i="2"/>
  <c r="C345" i="2"/>
  <c r="P344" i="2"/>
  <c r="C344" i="2"/>
  <c r="P343" i="2"/>
  <c r="C343" i="2"/>
  <c r="P342" i="2"/>
  <c r="C342" i="2"/>
  <c r="P341" i="2"/>
  <c r="C341" i="2"/>
  <c r="P340" i="2"/>
  <c r="C340" i="2"/>
  <c r="P339" i="2"/>
  <c r="C339" i="2"/>
  <c r="P338" i="2"/>
  <c r="C338" i="2"/>
  <c r="P337" i="2"/>
  <c r="C337" i="2"/>
  <c r="P336" i="2"/>
  <c r="C336" i="2"/>
  <c r="P335" i="2"/>
  <c r="C335" i="2"/>
  <c r="P334" i="2"/>
  <c r="C334" i="2"/>
  <c r="P333" i="2"/>
  <c r="C333" i="2"/>
  <c r="P332" i="2"/>
  <c r="C332" i="2"/>
  <c r="P331" i="2"/>
  <c r="C331" i="2"/>
  <c r="P330" i="2"/>
  <c r="C330" i="2"/>
  <c r="P329" i="2"/>
  <c r="C329" i="2"/>
  <c r="P328" i="2"/>
  <c r="C328" i="2"/>
  <c r="P327" i="2"/>
  <c r="C327" i="2"/>
  <c r="P326" i="2"/>
  <c r="C326" i="2"/>
  <c r="P325" i="2"/>
  <c r="C325" i="2"/>
  <c r="P324" i="2"/>
  <c r="C324" i="2"/>
  <c r="P323" i="2"/>
  <c r="C323" i="2"/>
  <c r="P322" i="2"/>
  <c r="C322" i="2"/>
  <c r="P321" i="2"/>
  <c r="C321" i="2"/>
  <c r="P320" i="2"/>
  <c r="C320" i="2"/>
  <c r="P319" i="2"/>
  <c r="C319" i="2"/>
  <c r="P318" i="2"/>
  <c r="C318" i="2"/>
  <c r="P317" i="2"/>
  <c r="C317" i="2"/>
  <c r="P316" i="2"/>
  <c r="C316" i="2"/>
  <c r="P315" i="2"/>
  <c r="C315" i="2"/>
  <c r="P314" i="2"/>
  <c r="C314" i="2"/>
  <c r="P313" i="2"/>
  <c r="C313" i="2"/>
  <c r="P312" i="2"/>
  <c r="C312" i="2"/>
  <c r="P311" i="2"/>
  <c r="C311" i="2"/>
  <c r="P310" i="2"/>
  <c r="C310" i="2"/>
  <c r="P309" i="2"/>
  <c r="C309" i="2"/>
  <c r="P308" i="2"/>
  <c r="C308" i="2"/>
  <c r="P307" i="2"/>
  <c r="C307" i="2"/>
  <c r="P306" i="2"/>
  <c r="C306" i="2"/>
  <c r="P305" i="2"/>
  <c r="C305" i="2"/>
  <c r="P304" i="2"/>
  <c r="C304" i="2"/>
  <c r="P303" i="2"/>
  <c r="C303" i="2"/>
  <c r="P302" i="2"/>
  <c r="C302" i="2"/>
  <c r="P301" i="2"/>
  <c r="C301" i="2"/>
  <c r="P300" i="2"/>
  <c r="C300" i="2"/>
  <c r="P299" i="2"/>
  <c r="C299" i="2"/>
  <c r="P298" i="2"/>
  <c r="C298" i="2"/>
  <c r="P297" i="2"/>
  <c r="C297" i="2"/>
  <c r="P296" i="2"/>
  <c r="C296" i="2"/>
  <c r="P295" i="2"/>
  <c r="C295" i="2"/>
  <c r="P294" i="2"/>
  <c r="C294" i="2"/>
  <c r="P293" i="2"/>
  <c r="C293" i="2"/>
  <c r="P292" i="2"/>
  <c r="C292" i="2"/>
  <c r="P291" i="2"/>
  <c r="C291" i="2"/>
  <c r="P290" i="2"/>
  <c r="C290" i="2"/>
  <c r="P289" i="2"/>
  <c r="C289" i="2"/>
  <c r="P288" i="2"/>
  <c r="C288" i="2"/>
  <c r="P287" i="2"/>
  <c r="C287" i="2"/>
  <c r="P286" i="2"/>
  <c r="C286" i="2"/>
  <c r="P285" i="2"/>
  <c r="C285" i="2"/>
  <c r="P284" i="2"/>
  <c r="C284" i="2"/>
  <c r="P283" i="2"/>
  <c r="C283" i="2"/>
  <c r="P282" i="2"/>
  <c r="C282" i="2"/>
  <c r="P281" i="2"/>
  <c r="C281" i="2"/>
  <c r="P280" i="2"/>
  <c r="C280" i="2"/>
  <c r="P279" i="2"/>
  <c r="C279" i="2"/>
  <c r="P278" i="2"/>
  <c r="C278" i="2"/>
  <c r="P277" i="2"/>
  <c r="C277" i="2"/>
  <c r="P276" i="2"/>
  <c r="C276" i="2"/>
  <c r="P275" i="2"/>
  <c r="C275" i="2"/>
  <c r="P274" i="2"/>
  <c r="C274" i="2"/>
  <c r="P273" i="2"/>
  <c r="C273" i="2"/>
  <c r="P272" i="2"/>
  <c r="C272" i="2"/>
  <c r="P271" i="2"/>
  <c r="C271" i="2"/>
  <c r="P270" i="2"/>
  <c r="C270" i="2"/>
  <c r="P269" i="2"/>
  <c r="C269" i="2"/>
  <c r="P268" i="2"/>
  <c r="C268" i="2"/>
  <c r="P267" i="2"/>
  <c r="C267" i="2"/>
  <c r="P266" i="2"/>
  <c r="C266" i="2"/>
  <c r="P265" i="2"/>
  <c r="C265" i="2"/>
  <c r="P264" i="2"/>
  <c r="C264" i="2"/>
  <c r="P263" i="2"/>
  <c r="C263" i="2"/>
  <c r="P262" i="2"/>
  <c r="C262" i="2"/>
  <c r="P261" i="2"/>
  <c r="C261" i="2"/>
  <c r="P260" i="2"/>
  <c r="C260" i="2"/>
  <c r="P259" i="2"/>
  <c r="C259" i="2"/>
  <c r="P258" i="2"/>
  <c r="C258" i="2"/>
  <c r="P257" i="2"/>
  <c r="C257" i="2"/>
  <c r="P256" i="2"/>
  <c r="C256" i="2"/>
  <c r="P255" i="2"/>
  <c r="C255" i="2"/>
  <c r="P254" i="2"/>
  <c r="C254" i="2"/>
  <c r="P253" i="2"/>
  <c r="C253" i="2"/>
  <c r="P252" i="2"/>
  <c r="C252" i="2"/>
  <c r="P251" i="2"/>
  <c r="C251" i="2"/>
  <c r="P250" i="2"/>
  <c r="C250" i="2"/>
  <c r="P249" i="2"/>
  <c r="C249" i="2"/>
  <c r="P248" i="2"/>
  <c r="C248" i="2"/>
  <c r="P247" i="2"/>
  <c r="C247" i="2"/>
  <c r="P246" i="2"/>
  <c r="C246" i="2"/>
  <c r="P245" i="2"/>
  <c r="C245" i="2"/>
  <c r="P244" i="2"/>
  <c r="C244" i="2"/>
  <c r="P243" i="2"/>
  <c r="C243" i="2"/>
  <c r="P242" i="2"/>
  <c r="C242" i="2"/>
  <c r="P241" i="2"/>
  <c r="C241" i="2"/>
  <c r="P240" i="2"/>
  <c r="C240" i="2"/>
  <c r="P239" i="2"/>
  <c r="C239" i="2"/>
  <c r="P238" i="2"/>
  <c r="C238" i="2"/>
  <c r="P237" i="2"/>
  <c r="C237" i="2"/>
  <c r="P236" i="2"/>
  <c r="C236" i="2"/>
  <c r="P235" i="2"/>
  <c r="C235" i="2"/>
  <c r="P234" i="2"/>
  <c r="C234" i="2"/>
  <c r="P233" i="2"/>
  <c r="C233" i="2"/>
  <c r="P232" i="2"/>
  <c r="C232" i="2"/>
  <c r="P231" i="2"/>
  <c r="C231" i="2"/>
  <c r="P230" i="2"/>
  <c r="C230" i="2"/>
  <c r="P229" i="2"/>
  <c r="C229" i="2"/>
  <c r="P228" i="2"/>
  <c r="C228" i="2"/>
  <c r="P227" i="2"/>
  <c r="C227" i="2"/>
  <c r="P226" i="2"/>
  <c r="C226" i="2"/>
  <c r="P225" i="2"/>
  <c r="C225" i="2"/>
  <c r="P224" i="2"/>
  <c r="C224" i="2"/>
  <c r="P223" i="2"/>
  <c r="C223" i="2"/>
  <c r="P222" i="2"/>
  <c r="C222" i="2"/>
  <c r="P221" i="2"/>
  <c r="C221" i="2"/>
  <c r="P220" i="2"/>
  <c r="C220" i="2"/>
  <c r="P219" i="2"/>
  <c r="C219" i="2"/>
  <c r="P218" i="2"/>
  <c r="C218" i="2"/>
  <c r="P217" i="2"/>
  <c r="C217" i="2"/>
  <c r="P216" i="2"/>
  <c r="C216" i="2"/>
  <c r="P215" i="2"/>
  <c r="C215" i="2"/>
  <c r="P214" i="2"/>
  <c r="C214" i="2"/>
  <c r="P213" i="2"/>
  <c r="C213" i="2"/>
  <c r="P212" i="2"/>
  <c r="C212" i="2"/>
  <c r="P211" i="2"/>
  <c r="C211" i="2"/>
  <c r="P210" i="2"/>
  <c r="C210" i="2"/>
  <c r="P209" i="2"/>
  <c r="C209" i="2"/>
  <c r="P208" i="2"/>
  <c r="C208" i="2"/>
  <c r="P207" i="2"/>
  <c r="C207" i="2"/>
  <c r="P206" i="2"/>
  <c r="C206" i="2"/>
  <c r="P205" i="2"/>
  <c r="C205" i="2"/>
  <c r="P204" i="2"/>
  <c r="C204" i="2"/>
  <c r="P203" i="2"/>
  <c r="C203" i="2"/>
  <c r="P202" i="2"/>
  <c r="C202" i="2"/>
  <c r="P201" i="2"/>
  <c r="C201" i="2"/>
  <c r="P200" i="2"/>
  <c r="C200" i="2"/>
  <c r="P199" i="2"/>
  <c r="C199" i="2"/>
  <c r="P198" i="2"/>
  <c r="C198" i="2"/>
  <c r="P197" i="2"/>
  <c r="C197" i="2"/>
  <c r="P196" i="2"/>
  <c r="C196" i="2"/>
  <c r="P195" i="2"/>
  <c r="C195" i="2"/>
  <c r="P194" i="2"/>
  <c r="C194" i="2"/>
  <c r="P193" i="2"/>
  <c r="C193" i="2"/>
  <c r="P192" i="2"/>
  <c r="C192" i="2"/>
  <c r="P191" i="2"/>
  <c r="C191" i="2"/>
  <c r="P190" i="2"/>
  <c r="C190" i="2"/>
  <c r="P189" i="2"/>
  <c r="C189" i="2"/>
  <c r="P188" i="2"/>
  <c r="C188" i="2"/>
  <c r="P187" i="2"/>
  <c r="C187" i="2"/>
  <c r="P186" i="2"/>
  <c r="C186" i="2"/>
  <c r="P185" i="2"/>
  <c r="C185" i="2"/>
  <c r="P184" i="2"/>
  <c r="C184" i="2"/>
  <c r="P183" i="2"/>
  <c r="C183" i="2"/>
  <c r="P182" i="2"/>
  <c r="C182" i="2"/>
  <c r="P181" i="2"/>
  <c r="C181" i="2"/>
  <c r="P180" i="2"/>
  <c r="C180" i="2"/>
  <c r="P179" i="2"/>
  <c r="C179" i="2"/>
  <c r="P178" i="2"/>
  <c r="C178" i="2"/>
  <c r="P177" i="2"/>
  <c r="C177" i="2"/>
  <c r="P176" i="2"/>
  <c r="C176" i="2"/>
  <c r="P175" i="2"/>
  <c r="C175" i="2"/>
  <c r="P174" i="2"/>
  <c r="C174" i="2"/>
  <c r="P173" i="2"/>
  <c r="C173" i="2"/>
  <c r="P172" i="2"/>
  <c r="C172" i="2"/>
  <c r="P171" i="2"/>
  <c r="C171" i="2"/>
  <c r="P170" i="2"/>
  <c r="C170" i="2"/>
  <c r="P169" i="2"/>
  <c r="C169" i="2"/>
  <c r="P168" i="2"/>
  <c r="C168" i="2"/>
  <c r="P167" i="2"/>
  <c r="C167" i="2"/>
  <c r="P166" i="2"/>
  <c r="C166" i="2"/>
  <c r="P165" i="2"/>
  <c r="C165" i="2"/>
  <c r="P164" i="2"/>
  <c r="C164" i="2"/>
  <c r="P163" i="2"/>
  <c r="C163" i="2"/>
  <c r="P162" i="2"/>
  <c r="C162" i="2"/>
  <c r="P161" i="2"/>
  <c r="C161" i="2"/>
  <c r="P160" i="2"/>
  <c r="C160" i="2"/>
  <c r="P159" i="2"/>
  <c r="C159" i="2"/>
  <c r="P158" i="2"/>
  <c r="C158" i="2"/>
  <c r="P157" i="2"/>
  <c r="C157" i="2"/>
  <c r="P156" i="2"/>
  <c r="C156" i="2"/>
  <c r="P155" i="2"/>
  <c r="C155" i="2"/>
  <c r="P154" i="2"/>
  <c r="C154" i="2"/>
  <c r="P153" i="2"/>
  <c r="C153" i="2"/>
  <c r="P152" i="2"/>
  <c r="C152" i="2"/>
  <c r="P151" i="2"/>
  <c r="C151" i="2"/>
  <c r="P150" i="2"/>
  <c r="C150" i="2"/>
  <c r="P149" i="2"/>
  <c r="C149" i="2"/>
  <c r="P148" i="2"/>
  <c r="C148" i="2"/>
  <c r="P147" i="2"/>
  <c r="C147" i="2"/>
  <c r="P146" i="2"/>
  <c r="C146" i="2"/>
  <c r="P145" i="2"/>
  <c r="C145" i="2"/>
  <c r="P144" i="2"/>
  <c r="C144" i="2"/>
  <c r="P143" i="2"/>
  <c r="C143" i="2"/>
  <c r="P142" i="2"/>
  <c r="C142" i="2"/>
  <c r="P141" i="2"/>
  <c r="C141" i="2"/>
  <c r="P140" i="2"/>
  <c r="C140" i="2"/>
  <c r="P139" i="2"/>
  <c r="C139" i="2"/>
  <c r="P138" i="2"/>
  <c r="C138" i="2"/>
  <c r="P137" i="2"/>
  <c r="C137" i="2"/>
  <c r="P136" i="2"/>
  <c r="C136" i="2"/>
  <c r="P135" i="2"/>
  <c r="C135" i="2"/>
  <c r="P134" i="2"/>
  <c r="C134" i="2"/>
  <c r="P133" i="2"/>
  <c r="C133" i="2"/>
  <c r="P132" i="2"/>
  <c r="C132" i="2"/>
  <c r="P131" i="2"/>
  <c r="C131" i="2"/>
  <c r="P130" i="2"/>
  <c r="C130" i="2"/>
  <c r="P129" i="2"/>
  <c r="C129" i="2"/>
  <c r="P128" i="2"/>
  <c r="C128" i="2"/>
  <c r="P127" i="2"/>
  <c r="C127" i="2"/>
  <c r="P126" i="2"/>
  <c r="C126" i="2"/>
  <c r="P125" i="2"/>
  <c r="C125" i="2"/>
  <c r="P124" i="2"/>
  <c r="C124" i="2"/>
  <c r="P123" i="2"/>
  <c r="C123" i="2"/>
  <c r="P122" i="2"/>
  <c r="C122" i="2"/>
  <c r="P121" i="2"/>
  <c r="C121" i="2"/>
  <c r="P120" i="2"/>
  <c r="C120" i="2"/>
  <c r="P119" i="2"/>
  <c r="C119" i="2"/>
  <c r="P118" i="2"/>
  <c r="C118" i="2"/>
  <c r="P117" i="2"/>
  <c r="C117" i="2"/>
  <c r="P116" i="2"/>
  <c r="C116" i="2"/>
  <c r="P115" i="2"/>
  <c r="C115" i="2"/>
  <c r="P114" i="2"/>
  <c r="C114" i="2"/>
  <c r="P113" i="2"/>
  <c r="C113" i="2"/>
  <c r="P112" i="2"/>
  <c r="C112" i="2"/>
  <c r="P111" i="2"/>
  <c r="C111" i="2"/>
  <c r="P110" i="2"/>
  <c r="C110" i="2"/>
  <c r="P109" i="2"/>
  <c r="C109" i="2"/>
  <c r="P108" i="2"/>
  <c r="C108" i="2"/>
  <c r="P107" i="2"/>
  <c r="C107" i="2"/>
  <c r="P106" i="2"/>
  <c r="C106" i="2"/>
  <c r="P105" i="2"/>
  <c r="C105" i="2"/>
  <c r="P104" i="2"/>
  <c r="C104" i="2"/>
  <c r="P103" i="2"/>
  <c r="C103" i="2"/>
  <c r="P102" i="2"/>
  <c r="C102" i="2"/>
  <c r="P101" i="2"/>
  <c r="C101" i="2"/>
  <c r="P100" i="2"/>
  <c r="C100" i="2"/>
  <c r="P99" i="2"/>
  <c r="C99" i="2"/>
  <c r="P98" i="2"/>
  <c r="C98" i="2"/>
  <c r="P97" i="2"/>
  <c r="C97" i="2"/>
  <c r="P96" i="2"/>
  <c r="C96" i="2"/>
  <c r="P95" i="2"/>
  <c r="C95" i="2"/>
  <c r="P94" i="2"/>
  <c r="C94" i="2"/>
  <c r="P93" i="2"/>
  <c r="C93" i="2"/>
  <c r="P92" i="2"/>
  <c r="C92" i="2"/>
  <c r="P91" i="2"/>
  <c r="C91" i="2"/>
  <c r="P90" i="2"/>
  <c r="C90" i="2"/>
  <c r="P89" i="2"/>
  <c r="C89" i="2"/>
  <c r="P88" i="2"/>
  <c r="C88" i="2"/>
  <c r="P87" i="2"/>
  <c r="C87" i="2"/>
  <c r="P86" i="2"/>
  <c r="C86" i="2"/>
  <c r="P85" i="2"/>
  <c r="C85" i="2"/>
  <c r="P84" i="2"/>
  <c r="C84" i="2"/>
  <c r="P83" i="2"/>
  <c r="C83" i="2"/>
  <c r="P82" i="2"/>
  <c r="C82" i="2"/>
  <c r="P81" i="2"/>
  <c r="C81" i="2"/>
  <c r="P80" i="2"/>
  <c r="C80" i="2"/>
  <c r="P79" i="2"/>
  <c r="C79" i="2"/>
  <c r="P78" i="2"/>
  <c r="C78" i="2"/>
  <c r="P77" i="2"/>
  <c r="C77" i="2"/>
  <c r="P76" i="2"/>
  <c r="C76" i="2"/>
  <c r="P75" i="2"/>
  <c r="C75" i="2"/>
  <c r="P74" i="2"/>
  <c r="C74" i="2"/>
  <c r="P73" i="2"/>
  <c r="C73" i="2"/>
  <c r="P72" i="2"/>
  <c r="C72" i="2"/>
  <c r="P71" i="2"/>
  <c r="C71" i="2"/>
  <c r="P70" i="2"/>
  <c r="C70" i="2"/>
  <c r="P69" i="2"/>
  <c r="C69" i="2"/>
  <c r="P68" i="2"/>
  <c r="C68" i="2"/>
  <c r="P67" i="2"/>
  <c r="C67" i="2"/>
  <c r="P66" i="2"/>
  <c r="C66" i="2"/>
  <c r="P65" i="2"/>
  <c r="C65" i="2"/>
  <c r="P64" i="2"/>
  <c r="C64" i="2"/>
  <c r="P63" i="2"/>
  <c r="C63" i="2"/>
  <c r="P62" i="2"/>
  <c r="C62" i="2"/>
  <c r="P61" i="2"/>
  <c r="C61" i="2"/>
  <c r="P60" i="2"/>
  <c r="C60" i="2"/>
  <c r="P59" i="2"/>
  <c r="C59" i="2"/>
  <c r="P58" i="2"/>
  <c r="C58" i="2"/>
  <c r="P57" i="2"/>
  <c r="C57" i="2"/>
  <c r="P56" i="2"/>
  <c r="C56" i="2"/>
  <c r="P55" i="2"/>
  <c r="C55" i="2"/>
  <c r="P54" i="2"/>
  <c r="C54" i="2"/>
  <c r="P53" i="2"/>
  <c r="C53" i="2"/>
  <c r="P52" i="2"/>
  <c r="C52" i="2"/>
  <c r="P51" i="2"/>
  <c r="C51" i="2"/>
  <c r="P50" i="2"/>
  <c r="C50" i="2"/>
  <c r="P49" i="2"/>
  <c r="C49" i="2"/>
  <c r="P48" i="2"/>
  <c r="C48" i="2"/>
  <c r="P47" i="2"/>
  <c r="C47" i="2"/>
  <c r="P46" i="2"/>
  <c r="C46" i="2"/>
  <c r="P45" i="2"/>
  <c r="C45" i="2"/>
  <c r="P44" i="2"/>
  <c r="C44" i="2"/>
  <c r="P43" i="2"/>
  <c r="C43" i="2"/>
  <c r="P42" i="2"/>
  <c r="C42" i="2"/>
  <c r="P41" i="2"/>
  <c r="C41" i="2"/>
  <c r="P40" i="2"/>
  <c r="C40" i="2"/>
  <c r="P39" i="2"/>
  <c r="C39" i="2"/>
  <c r="P38" i="2"/>
  <c r="C38" i="2"/>
  <c r="P37" i="2"/>
  <c r="C37" i="2"/>
  <c r="P36" i="2"/>
  <c r="C36" i="2"/>
  <c r="P35" i="2"/>
  <c r="C35" i="2"/>
  <c r="P34" i="2"/>
  <c r="C34" i="2"/>
  <c r="P33" i="2"/>
  <c r="C33" i="2"/>
  <c r="P32" i="2"/>
  <c r="C32" i="2"/>
  <c r="P31" i="2"/>
  <c r="C31" i="2"/>
  <c r="P30" i="2"/>
  <c r="C30" i="2"/>
  <c r="P29" i="2"/>
  <c r="C29" i="2"/>
  <c r="P28" i="2"/>
  <c r="C28" i="2"/>
  <c r="P27" i="2"/>
  <c r="C27" i="2"/>
  <c r="P26" i="2"/>
  <c r="C26" i="2"/>
  <c r="P25" i="2"/>
  <c r="C25" i="2"/>
  <c r="P24" i="2"/>
  <c r="C24" i="2"/>
  <c r="P23" i="2"/>
  <c r="C23" i="2"/>
  <c r="P22" i="2"/>
  <c r="C22" i="2"/>
  <c r="P21" i="2"/>
  <c r="C21" i="2"/>
  <c r="P20" i="2"/>
  <c r="C20" i="2"/>
  <c r="P19" i="2"/>
  <c r="C19" i="2"/>
  <c r="P18" i="2"/>
  <c r="C18" i="2"/>
  <c r="P17" i="2"/>
  <c r="C17" i="2"/>
  <c r="P16" i="2"/>
  <c r="C16" i="2"/>
  <c r="P15" i="2"/>
  <c r="C15" i="2"/>
  <c r="P14" i="2"/>
  <c r="C14" i="2"/>
  <c r="P13" i="2"/>
  <c r="C13" i="2"/>
  <c r="P12" i="2"/>
  <c r="C12" i="2"/>
  <c r="P11" i="2"/>
  <c r="C11" i="2"/>
  <c r="P10" i="2"/>
  <c r="C10" i="2"/>
  <c r="P9" i="2"/>
  <c r="C9" i="2"/>
  <c r="P8" i="2"/>
  <c r="C8" i="2"/>
  <c r="P7" i="2"/>
  <c r="C7" i="2"/>
  <c r="P6" i="2"/>
  <c r="C6" i="2"/>
  <c r="P5" i="2"/>
  <c r="F5" i="2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5" i="2" s="1"/>
  <c r="F66" i="2" s="1"/>
  <c r="F67" i="2" s="1"/>
  <c r="F68" i="2" s="1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0" i="2" s="1"/>
  <c r="F81" i="2" s="1"/>
  <c r="F82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F93" i="2" s="1"/>
  <c r="F94" i="2" s="1"/>
  <c r="F95" i="2" s="1"/>
  <c r="F96" i="2" s="1"/>
  <c r="F97" i="2" s="1"/>
  <c r="F98" i="2" s="1"/>
  <c r="F99" i="2" s="1"/>
  <c r="F100" i="2" s="1"/>
  <c r="F101" i="2" s="1"/>
  <c r="F102" i="2" s="1"/>
  <c r="F103" i="2" s="1"/>
  <c r="F104" i="2" s="1"/>
  <c r="F105" i="2" s="1"/>
  <c r="F106" i="2" s="1"/>
  <c r="F107" i="2" s="1"/>
  <c r="F108" i="2" s="1"/>
  <c r="F109" i="2" s="1"/>
  <c r="F110" i="2" s="1"/>
  <c r="F111" i="2" s="1"/>
  <c r="F112" i="2" s="1"/>
  <c r="F113" i="2" s="1"/>
  <c r="F114" i="2" s="1"/>
  <c r="F115" i="2" s="1"/>
  <c r="F116" i="2" s="1"/>
  <c r="F117" i="2" s="1"/>
  <c r="F118" i="2" s="1"/>
  <c r="F119" i="2" s="1"/>
  <c r="F120" i="2" s="1"/>
  <c r="F121" i="2" s="1"/>
  <c r="F122" i="2" s="1"/>
  <c r="F123" i="2" s="1"/>
  <c r="F124" i="2" s="1"/>
  <c r="F125" i="2" s="1"/>
  <c r="F126" i="2" s="1"/>
  <c r="F127" i="2" s="1"/>
  <c r="F128" i="2" s="1"/>
  <c r="F129" i="2" s="1"/>
  <c r="F130" i="2" s="1"/>
  <c r="F131" i="2" s="1"/>
  <c r="F132" i="2" s="1"/>
  <c r="F133" i="2" s="1"/>
  <c r="F134" i="2" s="1"/>
  <c r="F135" i="2" s="1"/>
  <c r="F136" i="2" s="1"/>
  <c r="F137" i="2" s="1"/>
  <c r="F138" i="2" s="1"/>
  <c r="F139" i="2" s="1"/>
  <c r="F140" i="2" s="1"/>
  <c r="F141" i="2" s="1"/>
  <c r="F142" i="2" s="1"/>
  <c r="F143" i="2" s="1"/>
  <c r="F144" i="2" s="1"/>
  <c r="F145" i="2" s="1"/>
  <c r="F146" i="2" s="1"/>
  <c r="F147" i="2" s="1"/>
  <c r="F148" i="2" s="1"/>
  <c r="F149" i="2" s="1"/>
  <c r="F150" i="2" s="1"/>
  <c r="F151" i="2" s="1"/>
  <c r="F152" i="2" s="1"/>
  <c r="F153" i="2" s="1"/>
  <c r="F154" i="2" s="1"/>
  <c r="F155" i="2" s="1"/>
  <c r="F156" i="2" s="1"/>
  <c r="F157" i="2" s="1"/>
  <c r="F158" i="2" s="1"/>
  <c r="F159" i="2" s="1"/>
  <c r="F160" i="2" s="1"/>
  <c r="F161" i="2" s="1"/>
  <c r="F162" i="2" s="1"/>
  <c r="F163" i="2" s="1"/>
  <c r="F164" i="2" s="1"/>
  <c r="F165" i="2" s="1"/>
  <c r="F166" i="2" s="1"/>
  <c r="F167" i="2" s="1"/>
  <c r="F168" i="2" s="1"/>
  <c r="F169" i="2" s="1"/>
  <c r="F170" i="2" s="1"/>
  <c r="F171" i="2" s="1"/>
  <c r="F172" i="2" s="1"/>
  <c r="F173" i="2" s="1"/>
  <c r="F174" i="2" s="1"/>
  <c r="F175" i="2" s="1"/>
  <c r="F176" i="2" s="1"/>
  <c r="F177" i="2" s="1"/>
  <c r="F178" i="2" s="1"/>
  <c r="F179" i="2" s="1"/>
  <c r="F180" i="2" s="1"/>
  <c r="F181" i="2" s="1"/>
  <c r="F182" i="2" s="1"/>
  <c r="F183" i="2" s="1"/>
  <c r="F184" i="2" s="1"/>
  <c r="F185" i="2" s="1"/>
  <c r="F186" i="2" s="1"/>
  <c r="F187" i="2" s="1"/>
  <c r="F188" i="2" s="1"/>
  <c r="F189" i="2" s="1"/>
  <c r="F190" i="2" s="1"/>
  <c r="F191" i="2" s="1"/>
  <c r="F192" i="2" s="1"/>
  <c r="F193" i="2" s="1"/>
  <c r="F194" i="2" s="1"/>
  <c r="F195" i="2" s="1"/>
  <c r="F196" i="2" s="1"/>
  <c r="F197" i="2" s="1"/>
  <c r="F198" i="2" s="1"/>
  <c r="F199" i="2" s="1"/>
  <c r="F200" i="2" s="1"/>
  <c r="F201" i="2" s="1"/>
  <c r="F202" i="2" s="1"/>
  <c r="F203" i="2" s="1"/>
  <c r="F204" i="2" s="1"/>
  <c r="F205" i="2" s="1"/>
  <c r="F206" i="2" s="1"/>
  <c r="F207" i="2" s="1"/>
  <c r="F208" i="2" s="1"/>
  <c r="F209" i="2" s="1"/>
  <c r="F210" i="2" s="1"/>
  <c r="F211" i="2" s="1"/>
  <c r="F212" i="2" s="1"/>
  <c r="F213" i="2" s="1"/>
  <c r="F214" i="2" s="1"/>
  <c r="F215" i="2" s="1"/>
  <c r="F216" i="2" s="1"/>
  <c r="F217" i="2" s="1"/>
  <c r="F218" i="2" s="1"/>
  <c r="F219" i="2" s="1"/>
  <c r="F220" i="2" s="1"/>
  <c r="F221" i="2" s="1"/>
  <c r="F222" i="2" s="1"/>
  <c r="F223" i="2" s="1"/>
  <c r="F224" i="2" s="1"/>
  <c r="F225" i="2" s="1"/>
  <c r="F226" i="2" s="1"/>
  <c r="F227" i="2" s="1"/>
  <c r="F228" i="2" s="1"/>
  <c r="F229" i="2" s="1"/>
  <c r="F230" i="2" s="1"/>
  <c r="F231" i="2" s="1"/>
  <c r="F232" i="2" s="1"/>
  <c r="F233" i="2" s="1"/>
  <c r="F234" i="2" s="1"/>
  <c r="F235" i="2" s="1"/>
  <c r="F236" i="2" s="1"/>
  <c r="F237" i="2" s="1"/>
  <c r="F238" i="2" s="1"/>
  <c r="F239" i="2" s="1"/>
  <c r="F240" i="2" s="1"/>
  <c r="F241" i="2" s="1"/>
  <c r="F242" i="2" s="1"/>
  <c r="F243" i="2" s="1"/>
  <c r="F244" i="2" s="1"/>
  <c r="F245" i="2" s="1"/>
  <c r="F246" i="2" s="1"/>
  <c r="F247" i="2" s="1"/>
  <c r="F248" i="2" s="1"/>
  <c r="F249" i="2" s="1"/>
  <c r="F250" i="2" s="1"/>
  <c r="F251" i="2" s="1"/>
  <c r="F252" i="2" s="1"/>
  <c r="F253" i="2" s="1"/>
  <c r="F254" i="2" s="1"/>
  <c r="F255" i="2" s="1"/>
  <c r="F256" i="2" s="1"/>
  <c r="F257" i="2" s="1"/>
  <c r="F258" i="2" s="1"/>
  <c r="F259" i="2" s="1"/>
  <c r="F260" i="2" s="1"/>
  <c r="F261" i="2" s="1"/>
  <c r="F262" i="2" s="1"/>
  <c r="F263" i="2" s="1"/>
  <c r="F264" i="2" s="1"/>
  <c r="F265" i="2" s="1"/>
  <c r="F266" i="2" s="1"/>
  <c r="F267" i="2" s="1"/>
  <c r="F268" i="2" s="1"/>
  <c r="F269" i="2" s="1"/>
  <c r="F270" i="2" s="1"/>
  <c r="F271" i="2" s="1"/>
  <c r="F272" i="2" s="1"/>
  <c r="F273" i="2" s="1"/>
  <c r="F274" i="2" s="1"/>
  <c r="F275" i="2" s="1"/>
  <c r="F276" i="2" s="1"/>
  <c r="F277" i="2" s="1"/>
  <c r="F278" i="2" s="1"/>
  <c r="F279" i="2" s="1"/>
  <c r="F280" i="2" s="1"/>
  <c r="F281" i="2" s="1"/>
  <c r="F282" i="2" s="1"/>
  <c r="F283" i="2" s="1"/>
  <c r="F284" i="2" s="1"/>
  <c r="F285" i="2" s="1"/>
  <c r="F286" i="2" s="1"/>
  <c r="F287" i="2" s="1"/>
  <c r="F288" i="2" s="1"/>
  <c r="F289" i="2" s="1"/>
  <c r="F290" i="2" s="1"/>
  <c r="F291" i="2" s="1"/>
  <c r="F292" i="2" s="1"/>
  <c r="F293" i="2" s="1"/>
  <c r="F294" i="2" s="1"/>
  <c r="F295" i="2" s="1"/>
  <c r="F296" i="2" s="1"/>
  <c r="F297" i="2" s="1"/>
  <c r="F298" i="2" s="1"/>
  <c r="F299" i="2" s="1"/>
  <c r="F300" i="2" s="1"/>
  <c r="F301" i="2" s="1"/>
  <c r="F302" i="2" s="1"/>
  <c r="F303" i="2" s="1"/>
  <c r="F304" i="2" s="1"/>
  <c r="F305" i="2" s="1"/>
  <c r="F306" i="2" s="1"/>
  <c r="F307" i="2" s="1"/>
  <c r="F308" i="2" s="1"/>
  <c r="F309" i="2" s="1"/>
  <c r="F310" i="2" s="1"/>
  <c r="F311" i="2" s="1"/>
  <c r="F312" i="2" s="1"/>
  <c r="F313" i="2" s="1"/>
  <c r="F314" i="2" s="1"/>
  <c r="F315" i="2" s="1"/>
  <c r="F316" i="2" s="1"/>
  <c r="F317" i="2" s="1"/>
  <c r="F318" i="2" s="1"/>
  <c r="F319" i="2" s="1"/>
  <c r="F320" i="2" s="1"/>
  <c r="F321" i="2" s="1"/>
  <c r="F322" i="2" s="1"/>
  <c r="F323" i="2" s="1"/>
  <c r="F324" i="2" s="1"/>
  <c r="F325" i="2" s="1"/>
  <c r="F326" i="2" s="1"/>
  <c r="F327" i="2" s="1"/>
  <c r="F328" i="2" s="1"/>
  <c r="F329" i="2" s="1"/>
  <c r="F330" i="2" s="1"/>
  <c r="F331" i="2" s="1"/>
  <c r="F332" i="2" s="1"/>
  <c r="F333" i="2" s="1"/>
  <c r="F334" i="2" s="1"/>
  <c r="F335" i="2" s="1"/>
  <c r="F336" i="2" s="1"/>
  <c r="F337" i="2" s="1"/>
  <c r="F338" i="2" s="1"/>
  <c r="F339" i="2" s="1"/>
  <c r="F340" i="2" s="1"/>
  <c r="F341" i="2" s="1"/>
  <c r="F342" i="2" s="1"/>
  <c r="F343" i="2" s="1"/>
  <c r="F344" i="2" s="1"/>
  <c r="F345" i="2" s="1"/>
  <c r="F346" i="2" s="1"/>
  <c r="F347" i="2" s="1"/>
  <c r="F348" i="2" s="1"/>
  <c r="F349" i="2" s="1"/>
  <c r="F350" i="2" s="1"/>
  <c r="F351" i="2" s="1"/>
  <c r="F352" i="2" s="1"/>
  <c r="F353" i="2" s="1"/>
  <c r="F354" i="2" s="1"/>
  <c r="F355" i="2" s="1"/>
  <c r="F356" i="2" s="1"/>
  <c r="F357" i="2" s="1"/>
  <c r="F358" i="2" s="1"/>
  <c r="F359" i="2" s="1"/>
  <c r="F360" i="2" s="1"/>
  <c r="F361" i="2" s="1"/>
  <c r="F362" i="2" s="1"/>
  <c r="F363" i="2" s="1"/>
  <c r="F364" i="2" s="1"/>
  <c r="F365" i="2" s="1"/>
  <c r="F366" i="2" s="1"/>
  <c r="F367" i="2" s="1"/>
  <c r="F368" i="2" s="1"/>
  <c r="F369" i="2" s="1"/>
  <c r="F370" i="2" s="1"/>
  <c r="C5" i="2"/>
  <c r="A5" i="2"/>
  <c r="D5" i="2" s="1"/>
  <c r="F4" i="2"/>
  <c r="A4" i="2"/>
  <c r="E20" i="1"/>
  <c r="E21" i="1"/>
  <c r="E22" i="1"/>
  <c r="E23" i="1"/>
  <c r="E24" i="1"/>
  <c r="E26" i="1"/>
  <c r="E28" i="1"/>
  <c r="E30" i="1"/>
  <c r="E32" i="1"/>
  <c r="E34" i="1"/>
  <c r="E35" i="1"/>
  <c r="E36" i="1"/>
  <c r="E38" i="1"/>
  <c r="E40" i="1"/>
  <c r="E42" i="1"/>
  <c r="E44" i="1"/>
  <c r="E45" i="1"/>
  <c r="E46" i="1"/>
  <c r="E48" i="1"/>
  <c r="E50" i="1"/>
  <c r="E52" i="1"/>
  <c r="E54" i="1"/>
  <c r="E56" i="1"/>
  <c r="E57" i="1"/>
  <c r="E58" i="1"/>
  <c r="E59" i="1"/>
  <c r="E60" i="1"/>
  <c r="E62" i="1"/>
  <c r="E64" i="1"/>
  <c r="E66" i="1"/>
  <c r="E68" i="1"/>
  <c r="E70" i="1"/>
  <c r="E71" i="1"/>
  <c r="E72" i="1"/>
  <c r="E74" i="1"/>
  <c r="E76" i="1"/>
  <c r="E78" i="1"/>
  <c r="E80" i="1"/>
  <c r="E81" i="1"/>
  <c r="E82" i="1"/>
  <c r="E84" i="1"/>
  <c r="E86" i="1"/>
  <c r="E88" i="1"/>
  <c r="E90" i="1"/>
  <c r="E92" i="1"/>
  <c r="E93" i="1"/>
  <c r="E94" i="1"/>
  <c r="E95" i="1"/>
  <c r="E96" i="1"/>
  <c r="E98" i="1"/>
  <c r="E100" i="1"/>
  <c r="E102" i="1"/>
  <c r="E104" i="1"/>
  <c r="E106" i="1"/>
  <c r="E107" i="1"/>
  <c r="E108" i="1"/>
  <c r="E110" i="1"/>
  <c r="E112" i="1"/>
  <c r="E114" i="1"/>
  <c r="E116" i="1"/>
  <c r="E117" i="1"/>
  <c r="E118" i="1"/>
  <c r="E120" i="1"/>
  <c r="E122" i="1"/>
  <c r="E124" i="1"/>
  <c r="E126" i="1"/>
  <c r="E128" i="1"/>
  <c r="E129" i="1"/>
  <c r="E130" i="1"/>
  <c r="E131" i="1"/>
  <c r="E132" i="1"/>
  <c r="E134" i="1"/>
  <c r="E136" i="1"/>
  <c r="E138" i="1"/>
  <c r="E140" i="1"/>
  <c r="E142" i="1"/>
  <c r="E143" i="1"/>
  <c r="E144" i="1"/>
  <c r="E146" i="1"/>
  <c r="E148" i="1"/>
  <c r="E150" i="1"/>
  <c r="E152" i="1"/>
  <c r="E153" i="1"/>
  <c r="E154" i="1"/>
  <c r="E156" i="1"/>
  <c r="E158" i="1"/>
  <c r="E160" i="1"/>
  <c r="E162" i="1"/>
  <c r="E164" i="1"/>
  <c r="E165" i="1"/>
  <c r="E166" i="1"/>
  <c r="E167" i="1"/>
  <c r="E168" i="1"/>
  <c r="E170" i="1"/>
  <c r="E172" i="1"/>
  <c r="E174" i="1"/>
  <c r="E175" i="1"/>
  <c r="E176" i="1"/>
  <c r="E178" i="1"/>
  <c r="E180" i="1"/>
  <c r="E181" i="1"/>
  <c r="E182" i="1"/>
  <c r="E184" i="1"/>
  <c r="E186" i="1"/>
  <c r="E187" i="1"/>
  <c r="E188" i="1"/>
  <c r="E190" i="1"/>
  <c r="E192" i="1"/>
  <c r="E193" i="1"/>
  <c r="E194" i="1"/>
  <c r="E196" i="1"/>
  <c r="E198" i="1"/>
  <c r="E199" i="1"/>
  <c r="E200" i="1"/>
  <c r="E202" i="1"/>
  <c r="E204" i="1"/>
  <c r="E205" i="1"/>
  <c r="E206" i="1"/>
  <c r="E208" i="1"/>
  <c r="E210" i="1"/>
  <c r="E211" i="1"/>
  <c r="E212" i="1"/>
  <c r="E214" i="1"/>
  <c r="E216" i="1"/>
  <c r="E217" i="1"/>
  <c r="E218" i="1"/>
  <c r="E220" i="1"/>
  <c r="E222" i="1"/>
  <c r="E223" i="1"/>
  <c r="E224" i="1"/>
  <c r="E226" i="1"/>
  <c r="E228" i="1"/>
  <c r="E229" i="1"/>
  <c r="E230" i="1"/>
  <c r="E232" i="1"/>
  <c r="E234" i="1"/>
  <c r="E235" i="1"/>
  <c r="E236" i="1"/>
  <c r="E238" i="1"/>
  <c r="E240" i="1"/>
  <c r="E241" i="1"/>
  <c r="E242" i="1"/>
  <c r="E244" i="1"/>
  <c r="E246" i="1"/>
  <c r="E247" i="1"/>
  <c r="E248" i="1"/>
  <c r="E250" i="1"/>
  <c r="E252" i="1"/>
  <c r="E253" i="1"/>
  <c r="E254" i="1"/>
  <c r="E256" i="1"/>
  <c r="E258" i="1"/>
  <c r="E259" i="1"/>
  <c r="E260" i="1"/>
  <c r="E262" i="1"/>
  <c r="E264" i="1"/>
  <c r="E265" i="1"/>
  <c r="E266" i="1"/>
  <c r="E268" i="1"/>
  <c r="E270" i="1"/>
  <c r="E271" i="1"/>
  <c r="E272" i="1"/>
  <c r="E274" i="1"/>
  <c r="E276" i="1"/>
  <c r="E277" i="1"/>
  <c r="E278" i="1"/>
  <c r="E280" i="1"/>
  <c r="E282" i="1"/>
  <c r="E283" i="1"/>
  <c r="E284" i="1"/>
  <c r="E286" i="1"/>
  <c r="E288" i="1"/>
  <c r="E289" i="1"/>
  <c r="E290" i="1"/>
  <c r="E292" i="1"/>
  <c r="E294" i="1"/>
  <c r="E295" i="1"/>
  <c r="E296" i="1"/>
  <c r="E298" i="1"/>
  <c r="E300" i="1"/>
  <c r="E301" i="1"/>
  <c r="E302" i="1"/>
  <c r="E304" i="1"/>
  <c r="E306" i="1"/>
  <c r="E307" i="1"/>
  <c r="E308" i="1"/>
  <c r="E310" i="1"/>
  <c r="E312" i="1"/>
  <c r="E313" i="1"/>
  <c r="E314" i="1"/>
  <c r="E316" i="1"/>
  <c r="E318" i="1"/>
  <c r="E319" i="1"/>
  <c r="E320" i="1"/>
  <c r="E322" i="1"/>
  <c r="E324" i="1"/>
  <c r="E325" i="1"/>
  <c r="E326" i="1"/>
  <c r="E328" i="1"/>
  <c r="E330" i="1"/>
  <c r="E331" i="1"/>
  <c r="E332" i="1"/>
  <c r="E334" i="1"/>
  <c r="E336" i="1"/>
  <c r="E337" i="1"/>
  <c r="E338" i="1"/>
  <c r="E340" i="1"/>
  <c r="E342" i="1"/>
  <c r="E343" i="1"/>
  <c r="E344" i="1"/>
  <c r="E346" i="1"/>
  <c r="E348" i="1"/>
  <c r="E349" i="1"/>
  <c r="E350" i="1"/>
  <c r="E352" i="1"/>
  <c r="E354" i="1"/>
  <c r="E355" i="1"/>
  <c r="E356" i="1"/>
  <c r="E358" i="1"/>
  <c r="E360" i="1"/>
  <c r="E361" i="1"/>
  <c r="E362" i="1"/>
  <c r="E364" i="1"/>
  <c r="E366" i="1"/>
  <c r="E367" i="1"/>
  <c r="E368" i="1"/>
  <c r="E370" i="1"/>
  <c r="E372" i="1"/>
  <c r="E373" i="1"/>
  <c r="E374" i="1"/>
  <c r="E376" i="1"/>
  <c r="E378" i="1"/>
  <c r="E379" i="1"/>
  <c r="E380" i="1"/>
  <c r="E382" i="1"/>
  <c r="E384" i="1"/>
  <c r="C385" i="1" l="1"/>
  <c r="F373" i="1"/>
  <c r="F367" i="1"/>
  <c r="F277" i="1"/>
  <c r="F168" i="1"/>
  <c r="F154" i="1"/>
  <c r="F140" i="1"/>
  <c r="F132" i="1"/>
  <c r="F96" i="1"/>
  <c r="F82" i="1"/>
  <c r="F68" i="1"/>
  <c r="F60" i="1"/>
  <c r="F32" i="1"/>
  <c r="F24" i="1"/>
  <c r="A6" i="2"/>
  <c r="D6" i="2" s="1"/>
  <c r="F376" i="1"/>
  <c r="F361" i="1"/>
  <c r="F355" i="1"/>
  <c r="F349" i="1"/>
  <c r="F343" i="1"/>
  <c r="F337" i="1"/>
  <c r="F372" i="1"/>
  <c r="F358" i="1"/>
  <c r="F340" i="1"/>
  <c r="F322" i="1"/>
  <c r="F112" i="1"/>
  <c r="F325" i="1"/>
  <c r="F307" i="1"/>
  <c r="F295" i="1"/>
  <c r="F125" i="1"/>
  <c r="F111" i="1"/>
  <c r="F331" i="1"/>
  <c r="F313" i="1"/>
  <c r="F301" i="1"/>
  <c r="F160" i="1"/>
  <c r="F124" i="1"/>
  <c r="F319" i="1"/>
  <c r="F304" i="1"/>
  <c r="F292" i="1"/>
  <c r="F280" i="1"/>
  <c r="F274" i="1"/>
  <c r="F268" i="1"/>
  <c r="F256" i="1"/>
  <c r="F244" i="1"/>
  <c r="F238" i="1"/>
  <c r="F232" i="1"/>
  <c r="F220" i="1"/>
  <c r="F208" i="1"/>
  <c r="F202" i="1"/>
  <c r="F196" i="1"/>
  <c r="F184" i="1"/>
  <c r="F172" i="1"/>
  <c r="F158" i="1"/>
  <c r="F136" i="1"/>
  <c r="F122" i="1"/>
  <c r="F104" i="1"/>
  <c r="F88" i="1"/>
  <c r="F100" i="1"/>
  <c r="F86" i="1"/>
  <c r="F50" i="1"/>
  <c r="F42" i="1"/>
  <c r="F19" i="1"/>
  <c r="F289" i="1"/>
  <c r="F354" i="1"/>
  <c r="F342" i="1"/>
  <c r="F324" i="1"/>
  <c r="F318" i="1"/>
  <c r="F312" i="1"/>
  <c r="F306" i="1"/>
  <c r="F300" i="1"/>
  <c r="F294" i="1"/>
  <c r="F288" i="1"/>
  <c r="F282" i="1"/>
  <c r="F276" i="1"/>
  <c r="F270" i="1"/>
  <c r="F264" i="1"/>
  <c r="F258" i="1"/>
  <c r="F252" i="1"/>
  <c r="F246" i="1"/>
  <c r="F240" i="1"/>
  <c r="F234" i="1"/>
  <c r="F228" i="1"/>
  <c r="F222" i="1"/>
  <c r="F216" i="1"/>
  <c r="F210" i="1"/>
  <c r="F204" i="1"/>
  <c r="F198" i="1"/>
  <c r="F192" i="1"/>
  <c r="F186" i="1"/>
  <c r="F180" i="1"/>
  <c r="F174" i="1"/>
  <c r="F167" i="1"/>
  <c r="F153" i="1"/>
  <c r="F146" i="1"/>
  <c r="F138" i="1"/>
  <c r="F131" i="1"/>
  <c r="F117" i="1"/>
  <c r="F110" i="1"/>
  <c r="F102" i="1"/>
  <c r="F95" i="1"/>
  <c r="F81" i="1"/>
  <c r="F74" i="1"/>
  <c r="F66" i="1"/>
  <c r="F59" i="1"/>
  <c r="F45" i="1"/>
  <c r="F38" i="1"/>
  <c r="F30" i="1"/>
  <c r="F28" i="1"/>
  <c r="F23" i="1"/>
  <c r="F64" i="1"/>
  <c r="F169" i="1"/>
  <c r="F163" i="1"/>
  <c r="F157" i="1"/>
  <c r="F151" i="1"/>
  <c r="F377" i="1"/>
  <c r="F371" i="1"/>
  <c r="F365" i="1"/>
  <c r="F359" i="1"/>
  <c r="F353" i="1"/>
  <c r="F347" i="1"/>
  <c r="F341" i="1"/>
  <c r="F335" i="1"/>
  <c r="F329" i="1"/>
  <c r="F323" i="1"/>
  <c r="F317" i="1"/>
  <c r="F311" i="1"/>
  <c r="F305" i="1"/>
  <c r="F299" i="1"/>
  <c r="F293" i="1"/>
  <c r="F287" i="1"/>
  <c r="F281" i="1"/>
  <c r="F275" i="1"/>
  <c r="F269" i="1"/>
  <c r="F263" i="1"/>
  <c r="F257" i="1"/>
  <c r="F251" i="1"/>
  <c r="F245" i="1"/>
  <c r="F239" i="1"/>
  <c r="F233" i="1"/>
  <c r="F227" i="1"/>
  <c r="F221" i="1"/>
  <c r="F215" i="1"/>
  <c r="F209" i="1"/>
  <c r="F203" i="1"/>
  <c r="F197" i="1"/>
  <c r="F191" i="1"/>
  <c r="F70" i="1"/>
  <c r="F34" i="1"/>
  <c r="F166" i="1"/>
  <c r="F58" i="1"/>
  <c r="F348" i="1"/>
  <c r="F364" i="1"/>
  <c r="F346" i="1"/>
  <c r="F298" i="1"/>
  <c r="F226" i="1"/>
  <c r="F214" i="1"/>
  <c r="F178" i="1"/>
  <c r="F165" i="1"/>
  <c r="F150" i="1"/>
  <c r="F143" i="1"/>
  <c r="F129" i="1"/>
  <c r="F114" i="1"/>
  <c r="F107" i="1"/>
  <c r="F93" i="1"/>
  <c r="F78" i="1"/>
  <c r="F71" i="1"/>
  <c r="F57" i="1"/>
  <c r="F35" i="1"/>
  <c r="F21" i="1"/>
  <c r="F40" i="1"/>
  <c r="F366" i="1"/>
  <c r="F330" i="1"/>
  <c r="F352" i="1"/>
  <c r="F328" i="1"/>
  <c r="F310" i="1"/>
  <c r="F286" i="1"/>
  <c r="F262" i="1"/>
  <c r="F142" i="1"/>
  <c r="F106" i="1"/>
  <c r="F148" i="1"/>
  <c r="F94" i="1"/>
  <c r="F22" i="1"/>
  <c r="F378" i="1"/>
  <c r="F360" i="1"/>
  <c r="F336" i="1"/>
  <c r="F370" i="1"/>
  <c r="F334" i="1"/>
  <c r="F316" i="1"/>
  <c r="F250" i="1"/>
  <c r="F190" i="1"/>
  <c r="F374" i="1"/>
  <c r="F368" i="1"/>
  <c r="F362" i="1"/>
  <c r="F356" i="1"/>
  <c r="F350" i="1"/>
  <c r="F344" i="1"/>
  <c r="F338" i="1"/>
  <c r="F332" i="1"/>
  <c r="F326" i="1"/>
  <c r="F320" i="1"/>
  <c r="F314" i="1"/>
  <c r="F308" i="1"/>
  <c r="F302" i="1"/>
  <c r="F296" i="1"/>
  <c r="F290" i="1"/>
  <c r="F284" i="1"/>
  <c r="F278" i="1"/>
  <c r="F272" i="1"/>
  <c r="F266" i="1"/>
  <c r="F260" i="1"/>
  <c r="F254" i="1"/>
  <c r="F248" i="1"/>
  <c r="F242" i="1"/>
  <c r="F236" i="1"/>
  <c r="F230" i="1"/>
  <c r="F224" i="1"/>
  <c r="F218" i="1"/>
  <c r="F212" i="1"/>
  <c r="F206" i="1"/>
  <c r="F200" i="1"/>
  <c r="F194" i="1"/>
  <c r="F188" i="1"/>
  <c r="F182" i="1"/>
  <c r="F176" i="1"/>
  <c r="F170" i="1"/>
  <c r="F162" i="1"/>
  <c r="F155" i="1"/>
  <c r="F141" i="1"/>
  <c r="F134" i="1"/>
  <c r="F126" i="1"/>
  <c r="F119" i="1"/>
  <c r="F105" i="1"/>
  <c r="F98" i="1"/>
  <c r="F90" i="1"/>
  <c r="F83" i="1"/>
  <c r="F69" i="1"/>
  <c r="F62" i="1"/>
  <c r="F54" i="1"/>
  <c r="F52" i="1"/>
  <c r="F47" i="1"/>
  <c r="F33" i="1"/>
  <c r="F26" i="1"/>
  <c r="F283" i="1"/>
  <c r="F271" i="1"/>
  <c r="F265" i="1"/>
  <c r="F259" i="1"/>
  <c r="F253" i="1"/>
  <c r="F247" i="1"/>
  <c r="F241" i="1"/>
  <c r="F235" i="1"/>
  <c r="F229" i="1"/>
  <c r="F223" i="1"/>
  <c r="F217" i="1"/>
  <c r="F211" i="1"/>
  <c r="F205" i="1"/>
  <c r="F199" i="1"/>
  <c r="F193" i="1"/>
  <c r="F187" i="1"/>
  <c r="F181" i="1"/>
  <c r="F175" i="1"/>
  <c r="F118" i="1"/>
  <c r="F130" i="1"/>
  <c r="F76" i="1"/>
  <c r="F145" i="1"/>
  <c r="F139" i="1"/>
  <c r="F133" i="1"/>
  <c r="F127" i="1"/>
  <c r="F121" i="1"/>
  <c r="F115" i="1"/>
  <c r="F109" i="1"/>
  <c r="F103" i="1"/>
  <c r="F97" i="1"/>
  <c r="F91" i="1"/>
  <c r="F85" i="1"/>
  <c r="F79" i="1"/>
  <c r="F73" i="1"/>
  <c r="F67" i="1"/>
  <c r="F61" i="1"/>
  <c r="F55" i="1"/>
  <c r="F49" i="1"/>
  <c r="F43" i="1"/>
  <c r="F37" i="1"/>
  <c r="F31" i="1"/>
  <c r="F25" i="1"/>
  <c r="F375" i="1"/>
  <c r="F369" i="1"/>
  <c r="F363" i="1"/>
  <c r="F357" i="1"/>
  <c r="F351" i="1"/>
  <c r="F345" i="1"/>
  <c r="F339" i="1"/>
  <c r="F333" i="1"/>
  <c r="F327" i="1"/>
  <c r="F321" i="1"/>
  <c r="F315" i="1"/>
  <c r="F309" i="1"/>
  <c r="F303" i="1"/>
  <c r="F297" i="1"/>
  <c r="F291" i="1"/>
  <c r="F285" i="1"/>
  <c r="F279" i="1"/>
  <c r="F273" i="1"/>
  <c r="F267" i="1"/>
  <c r="F261" i="1"/>
  <c r="F255" i="1"/>
  <c r="F249" i="1"/>
  <c r="F243" i="1"/>
  <c r="F237" i="1"/>
  <c r="F231" i="1"/>
  <c r="F225" i="1"/>
  <c r="F219" i="1"/>
  <c r="F213" i="1"/>
  <c r="F207" i="1"/>
  <c r="F201" i="1"/>
  <c r="F195" i="1"/>
  <c r="F189" i="1"/>
  <c r="F183" i="1"/>
  <c r="F177" i="1"/>
  <c r="F171" i="1"/>
  <c r="F164" i="1"/>
  <c r="F156" i="1"/>
  <c r="F149" i="1"/>
  <c r="F135" i="1"/>
  <c r="F128" i="1"/>
  <c r="F120" i="1"/>
  <c r="F113" i="1"/>
  <c r="F99" i="1"/>
  <c r="F92" i="1"/>
  <c r="F84" i="1"/>
  <c r="F77" i="1"/>
  <c r="F63" i="1"/>
  <c r="F56" i="1"/>
  <c r="F48" i="1"/>
  <c r="F41" i="1"/>
  <c r="F27" i="1"/>
  <c r="F20" i="1"/>
  <c r="F185" i="1"/>
  <c r="F179" i="1"/>
  <c r="F173" i="1"/>
  <c r="F159" i="1"/>
  <c r="F152" i="1"/>
  <c r="F144" i="1"/>
  <c r="F137" i="1"/>
  <c r="F123" i="1"/>
  <c r="F116" i="1"/>
  <c r="F108" i="1"/>
  <c r="F101" i="1"/>
  <c r="F87" i="1"/>
  <c r="F80" i="1"/>
  <c r="F72" i="1"/>
  <c r="F65" i="1"/>
  <c r="F51" i="1"/>
  <c r="F44" i="1"/>
  <c r="F36" i="1"/>
  <c r="F29" i="1"/>
  <c r="F46" i="1"/>
  <c r="A7" i="2"/>
  <c r="D7" i="2" l="1"/>
  <c r="A8" i="2"/>
  <c r="D8" i="2" l="1"/>
  <c r="A9" i="2"/>
  <c r="A10" i="2" l="1"/>
  <c r="D9" i="2"/>
  <c r="A11" i="2" l="1"/>
  <c r="D10" i="2"/>
  <c r="A12" i="2" l="1"/>
  <c r="D11" i="2"/>
  <c r="D12" i="2" l="1"/>
  <c r="A13" i="2"/>
  <c r="A14" i="2" l="1"/>
  <c r="D13" i="2"/>
  <c r="A15" i="2" l="1"/>
  <c r="D14" i="2"/>
  <c r="A16" i="2" l="1"/>
  <c r="D15" i="2"/>
  <c r="D16" i="2" l="1"/>
  <c r="A17" i="2"/>
  <c r="A18" i="2" l="1"/>
  <c r="D17" i="2"/>
  <c r="D18" i="2" l="1"/>
  <c r="A19" i="2"/>
  <c r="A20" i="2" l="1"/>
  <c r="D19" i="2"/>
  <c r="D20" i="2" l="1"/>
  <c r="A21" i="2"/>
  <c r="A22" i="2" l="1"/>
  <c r="D21" i="2"/>
  <c r="A23" i="2" l="1"/>
  <c r="D22" i="2"/>
  <c r="A24" i="2" l="1"/>
  <c r="D23" i="2"/>
  <c r="D24" i="2" l="1"/>
  <c r="A25" i="2"/>
  <c r="A26" i="2" l="1"/>
  <c r="D25" i="2"/>
  <c r="A27" i="2" l="1"/>
  <c r="D26" i="2"/>
  <c r="A28" i="2" l="1"/>
  <c r="D27" i="2"/>
  <c r="D28" i="2" l="1"/>
  <c r="A29" i="2"/>
  <c r="D29" i="2" l="1"/>
  <c r="A30" i="2"/>
  <c r="D30" i="2" l="1"/>
  <c r="A31" i="2"/>
  <c r="D31" i="2" l="1"/>
  <c r="A32" i="2"/>
  <c r="D32" i="2" l="1"/>
  <c r="A33" i="2"/>
  <c r="A34" i="2" l="1"/>
  <c r="D33" i="2"/>
  <c r="A35" i="2" l="1"/>
  <c r="D34" i="2"/>
  <c r="A36" i="2" l="1"/>
  <c r="D35" i="2"/>
  <c r="D36" i="2" l="1"/>
  <c r="A37" i="2"/>
  <c r="A38" i="2" l="1"/>
  <c r="D37" i="2"/>
  <c r="A39" i="2" l="1"/>
  <c r="D38" i="2"/>
  <c r="A40" i="2" l="1"/>
  <c r="D39" i="2"/>
  <c r="D40" i="2" l="1"/>
  <c r="A41" i="2"/>
  <c r="D41" i="2" l="1"/>
  <c r="A42" i="2"/>
  <c r="D42" i="2" l="1"/>
  <c r="A43" i="2"/>
  <c r="A44" i="2" l="1"/>
  <c r="D43" i="2"/>
  <c r="D44" i="2" l="1"/>
  <c r="A45" i="2"/>
  <c r="A46" i="2" l="1"/>
  <c r="D45" i="2"/>
  <c r="A47" i="2" l="1"/>
  <c r="D46" i="2"/>
  <c r="A48" i="2" l="1"/>
  <c r="D47" i="2"/>
  <c r="D48" i="2" l="1"/>
  <c r="A49" i="2"/>
  <c r="A50" i="2" l="1"/>
  <c r="D49" i="2"/>
  <c r="A51" i="2" l="1"/>
  <c r="D50" i="2"/>
  <c r="A52" i="2" l="1"/>
  <c r="D51" i="2"/>
  <c r="D52" i="2" l="1"/>
  <c r="A53" i="2"/>
  <c r="A54" i="2" l="1"/>
  <c r="D53" i="2"/>
  <c r="D54" i="2" l="1"/>
  <c r="A55" i="2"/>
  <c r="A56" i="2" l="1"/>
  <c r="D55" i="2"/>
  <c r="D56" i="2" l="1"/>
  <c r="A57" i="2"/>
  <c r="A58" i="2" l="1"/>
  <c r="D57" i="2"/>
  <c r="A59" i="2" l="1"/>
  <c r="D58" i="2"/>
  <c r="A60" i="2" l="1"/>
  <c r="D59" i="2"/>
  <c r="D60" i="2" l="1"/>
  <c r="A61" i="2"/>
  <c r="A62" i="2" l="1"/>
  <c r="D61" i="2"/>
  <c r="A63" i="2" l="1"/>
  <c r="D62" i="2"/>
  <c r="A64" i="2" l="1"/>
  <c r="D63" i="2"/>
  <c r="D64" i="2" l="1"/>
  <c r="A65" i="2"/>
  <c r="A66" i="2" l="1"/>
  <c r="D65" i="2"/>
  <c r="D66" i="2" l="1"/>
  <c r="A67" i="2"/>
  <c r="A68" i="2" l="1"/>
  <c r="D67" i="2"/>
  <c r="D68" i="2" l="1"/>
  <c r="A69" i="2"/>
  <c r="A70" i="2" l="1"/>
  <c r="D69" i="2"/>
  <c r="A71" i="2" l="1"/>
  <c r="D70" i="2"/>
  <c r="D71" i="2" l="1"/>
  <c r="A72" i="2"/>
  <c r="D72" i="2" l="1"/>
  <c r="A73" i="2"/>
  <c r="A74" i="2" l="1"/>
  <c r="D73" i="2"/>
  <c r="A75" i="2" l="1"/>
  <c r="D74" i="2"/>
  <c r="D75" i="2" l="1"/>
  <c r="A76" i="2"/>
  <c r="A77" i="2" l="1"/>
  <c r="D76" i="2"/>
  <c r="D77" i="2" l="1"/>
  <c r="A78" i="2"/>
  <c r="A79" i="2" l="1"/>
  <c r="D78" i="2"/>
  <c r="D79" i="2" l="1"/>
  <c r="A80" i="2"/>
  <c r="A81" i="2" l="1"/>
  <c r="D80" i="2"/>
  <c r="A82" i="2" l="1"/>
  <c r="D81" i="2"/>
  <c r="D82" i="2" l="1"/>
  <c r="A83" i="2"/>
  <c r="D83" i="2" l="1"/>
  <c r="A84" i="2"/>
  <c r="A85" i="2" l="1"/>
  <c r="D84" i="2"/>
  <c r="A86" i="2" l="1"/>
  <c r="D85" i="2"/>
  <c r="A87" i="2" l="1"/>
  <c r="D86" i="2"/>
  <c r="D87" i="2" l="1"/>
  <c r="A88" i="2"/>
  <c r="A89" i="2" l="1"/>
  <c r="D88" i="2"/>
  <c r="D89" i="2" l="1"/>
  <c r="A90" i="2"/>
  <c r="A91" i="2" l="1"/>
  <c r="D90" i="2"/>
  <c r="D91" i="2" l="1"/>
  <c r="A92" i="2"/>
  <c r="A93" i="2" l="1"/>
  <c r="D92" i="2"/>
  <c r="A94" i="2" l="1"/>
  <c r="D93" i="2"/>
  <c r="D94" i="2" l="1"/>
  <c r="A95" i="2"/>
  <c r="D95" i="2" l="1"/>
  <c r="A96" i="2"/>
  <c r="A97" i="2" l="1"/>
  <c r="D96" i="2"/>
  <c r="A98" i="2" l="1"/>
  <c r="D97" i="2"/>
  <c r="A99" i="2" l="1"/>
  <c r="D98" i="2"/>
  <c r="D99" i="2" l="1"/>
  <c r="A100" i="2"/>
  <c r="D100" i="2" l="1"/>
  <c r="A101" i="2"/>
  <c r="D101" i="2" l="1"/>
  <c r="A102" i="2"/>
  <c r="A103" i="2" l="1"/>
  <c r="D102" i="2"/>
  <c r="D103" i="2" l="1"/>
  <c r="A104" i="2"/>
  <c r="A105" i="2" l="1"/>
  <c r="D104" i="2"/>
  <c r="A106" i="2" l="1"/>
  <c r="D105" i="2"/>
  <c r="D106" i="2" l="1"/>
  <c r="A107" i="2"/>
  <c r="D107" i="2" l="1"/>
  <c r="A108" i="2"/>
  <c r="A109" i="2" l="1"/>
  <c r="D108" i="2"/>
  <c r="A110" i="2" l="1"/>
  <c r="D109" i="2"/>
  <c r="A111" i="2" l="1"/>
  <c r="D110" i="2"/>
  <c r="D111" i="2" l="1"/>
  <c r="A112" i="2"/>
  <c r="D112" i="2" l="1"/>
  <c r="A113" i="2"/>
  <c r="D113" i="2" l="1"/>
  <c r="A114" i="2"/>
  <c r="A115" i="2" l="1"/>
  <c r="D114" i="2"/>
  <c r="D115" i="2" l="1"/>
  <c r="A116" i="2"/>
  <c r="A117" i="2" l="1"/>
  <c r="D116" i="2"/>
  <c r="A118" i="2" l="1"/>
  <c r="D117" i="2"/>
  <c r="A119" i="2" l="1"/>
  <c r="D118" i="2"/>
  <c r="D119" i="2" l="1"/>
  <c r="A120" i="2"/>
  <c r="A121" i="2" l="1"/>
  <c r="D120" i="2"/>
  <c r="D121" i="2" l="1"/>
  <c r="A122" i="2"/>
  <c r="A123" i="2" l="1"/>
  <c r="D122" i="2"/>
  <c r="A124" i="2" l="1"/>
  <c r="D123" i="2"/>
  <c r="A125" i="2" l="1"/>
  <c r="D124" i="2"/>
  <c r="D125" i="2" l="1"/>
  <c r="A126" i="2"/>
  <c r="A127" i="2" l="1"/>
  <c r="D126" i="2"/>
  <c r="A128" i="2" l="1"/>
  <c r="D127" i="2"/>
  <c r="A129" i="2" l="1"/>
  <c r="D128" i="2"/>
  <c r="D129" i="2" l="1"/>
  <c r="A130" i="2"/>
  <c r="A131" i="2" l="1"/>
  <c r="D130" i="2"/>
  <c r="D131" i="2" l="1"/>
  <c r="A132" i="2"/>
  <c r="A133" i="2" l="1"/>
  <c r="D132" i="2"/>
  <c r="D133" i="2" l="1"/>
  <c r="A134" i="2"/>
  <c r="A135" i="2" l="1"/>
  <c r="D134" i="2"/>
  <c r="A136" i="2" l="1"/>
  <c r="D135" i="2"/>
  <c r="A137" i="2" l="1"/>
  <c r="D136" i="2"/>
  <c r="D137" i="2" l="1"/>
  <c r="A138" i="2"/>
  <c r="A139" i="2" l="1"/>
  <c r="D138" i="2"/>
  <c r="A140" i="2" l="1"/>
  <c r="D139" i="2"/>
  <c r="A141" i="2" l="1"/>
  <c r="D140" i="2"/>
  <c r="D141" i="2" l="1"/>
  <c r="A142" i="2"/>
  <c r="A143" i="2" l="1"/>
  <c r="D142" i="2"/>
  <c r="D143" i="2" l="1"/>
  <c r="A144" i="2"/>
  <c r="A145" i="2" l="1"/>
  <c r="D144" i="2"/>
  <c r="D145" i="2" l="1"/>
  <c r="A146" i="2"/>
  <c r="A147" i="2" l="1"/>
  <c r="D146" i="2"/>
  <c r="A148" i="2" l="1"/>
  <c r="D147" i="2"/>
  <c r="D148" i="2" l="1"/>
  <c r="A149" i="2"/>
  <c r="D149" i="2" l="1"/>
  <c r="A150" i="2"/>
  <c r="A151" i="2" l="1"/>
  <c r="D150" i="2"/>
  <c r="A152" i="2" l="1"/>
  <c r="D151" i="2"/>
  <c r="A153" i="2" l="1"/>
  <c r="D152" i="2"/>
  <c r="D153" i="2" l="1"/>
  <c r="A154" i="2"/>
  <c r="A155" i="2" l="1"/>
  <c r="D154" i="2"/>
  <c r="D155" i="2" l="1"/>
  <c r="A156" i="2"/>
  <c r="A157" i="2" l="1"/>
  <c r="D156" i="2"/>
  <c r="D157" i="2" l="1"/>
  <c r="A158" i="2"/>
  <c r="A159" i="2" l="1"/>
  <c r="D158" i="2"/>
  <c r="A160" i="2" l="1"/>
  <c r="D159" i="2"/>
  <c r="A161" i="2" l="1"/>
  <c r="D160" i="2"/>
  <c r="D161" i="2" l="1"/>
  <c r="A162" i="2"/>
  <c r="A163" i="2" l="1"/>
  <c r="D162" i="2"/>
  <c r="A164" i="2" l="1"/>
  <c r="D163" i="2"/>
  <c r="A165" i="2" l="1"/>
  <c r="D164" i="2"/>
  <c r="D165" i="2" l="1"/>
  <c r="A166" i="2"/>
  <c r="D166" i="2" l="1"/>
  <c r="A167" i="2"/>
  <c r="D167" i="2" l="1"/>
  <c r="A168" i="2"/>
  <c r="A169" i="2" l="1"/>
  <c r="D168" i="2"/>
  <c r="D169" i="2" l="1"/>
  <c r="A170" i="2"/>
  <c r="A171" i="2" l="1"/>
  <c r="D170" i="2"/>
  <c r="A172" i="2" l="1"/>
  <c r="D171" i="2"/>
  <c r="A173" i="2" l="1"/>
  <c r="D172" i="2"/>
  <c r="D173" i="2" l="1"/>
  <c r="A174" i="2"/>
  <c r="A175" i="2" l="1"/>
  <c r="D174" i="2"/>
  <c r="A176" i="2" l="1"/>
  <c r="D175" i="2"/>
  <c r="A177" i="2" l="1"/>
  <c r="D176" i="2"/>
  <c r="D177" i="2" l="1"/>
  <c r="A178" i="2"/>
  <c r="A179" i="2" l="1"/>
  <c r="D178" i="2"/>
  <c r="D179" i="2" l="1"/>
  <c r="A180" i="2"/>
  <c r="A181" i="2" l="1"/>
  <c r="D180" i="2"/>
  <c r="D181" i="2" l="1"/>
  <c r="A182" i="2"/>
  <c r="A183" i="2" l="1"/>
  <c r="D182" i="2"/>
  <c r="A184" i="2" l="1"/>
  <c r="D183" i="2"/>
  <c r="D184" i="2" l="1"/>
  <c r="A185" i="2"/>
  <c r="D185" i="2" l="1"/>
  <c r="A186" i="2"/>
  <c r="A187" i="2" l="1"/>
  <c r="D186" i="2"/>
  <c r="A188" i="2" l="1"/>
  <c r="D187" i="2"/>
  <c r="A189" i="2" l="1"/>
  <c r="D188" i="2"/>
  <c r="D189" i="2" l="1"/>
  <c r="A190" i="2"/>
  <c r="A191" i="2" l="1"/>
  <c r="D190" i="2"/>
  <c r="D191" i="2" l="1"/>
  <c r="A192" i="2"/>
  <c r="A193" i="2" l="1"/>
  <c r="D192" i="2"/>
  <c r="D193" i="2" l="1"/>
  <c r="A194" i="2"/>
  <c r="A195" i="2" l="1"/>
  <c r="D194" i="2"/>
  <c r="A196" i="2" l="1"/>
  <c r="D195" i="2"/>
  <c r="D196" i="2" l="1"/>
  <c r="A197" i="2"/>
  <c r="D197" i="2" l="1"/>
  <c r="A198" i="2"/>
  <c r="A199" i="2" l="1"/>
  <c r="D198" i="2"/>
  <c r="A200" i="2" l="1"/>
  <c r="D199" i="2"/>
  <c r="A201" i="2" l="1"/>
  <c r="D200" i="2"/>
  <c r="A202" i="2" l="1"/>
  <c r="D201" i="2"/>
  <c r="D202" i="2" l="1"/>
  <c r="A203" i="2"/>
  <c r="A204" i="2" l="1"/>
  <c r="D203" i="2"/>
  <c r="D204" i="2" l="1"/>
  <c r="A205" i="2"/>
  <c r="D205" i="2" l="1"/>
  <c r="A206" i="2"/>
  <c r="D206" i="2" l="1"/>
  <c r="A207" i="2"/>
  <c r="A208" i="2" l="1"/>
  <c r="D207" i="2"/>
  <c r="D208" i="2" l="1"/>
  <c r="A209" i="2"/>
  <c r="A210" i="2" l="1"/>
  <c r="D209" i="2"/>
  <c r="D210" i="2" l="1"/>
  <c r="A211" i="2"/>
  <c r="D211" i="2" l="1"/>
  <c r="A212" i="2"/>
  <c r="D212" i="2" l="1"/>
  <c r="A213" i="2"/>
  <c r="A214" i="2" l="1"/>
  <c r="D213" i="2"/>
  <c r="A215" i="2" l="1"/>
  <c r="D214" i="2"/>
  <c r="A216" i="2" l="1"/>
  <c r="D215" i="2"/>
  <c r="D216" i="2" l="1"/>
  <c r="A217" i="2"/>
  <c r="D217" i="2" l="1"/>
  <c r="A218" i="2"/>
  <c r="D218" i="2" l="1"/>
  <c r="A219" i="2"/>
  <c r="A220" i="2" l="1"/>
  <c r="D219" i="2"/>
  <c r="D220" i="2" l="1"/>
  <c r="A221" i="2"/>
  <c r="A222" i="2" l="1"/>
  <c r="D221" i="2"/>
  <c r="D222" i="2" l="1"/>
  <c r="A223" i="2"/>
  <c r="D223" i="2" l="1"/>
  <c r="A224" i="2"/>
  <c r="D224" i="2" l="1"/>
  <c r="A225" i="2"/>
  <c r="A226" i="2" l="1"/>
  <c r="D225" i="2"/>
  <c r="A227" i="2" l="1"/>
  <c r="D226" i="2"/>
  <c r="A228" i="2" l="1"/>
  <c r="D227" i="2"/>
  <c r="D228" i="2" l="1"/>
  <c r="A229" i="2"/>
  <c r="D229" i="2" l="1"/>
  <c r="A230" i="2"/>
  <c r="D230" i="2" l="1"/>
  <c r="A231" i="2"/>
  <c r="A232" i="2" l="1"/>
  <c r="D231" i="2"/>
  <c r="D232" i="2" l="1"/>
  <c r="A233" i="2"/>
  <c r="A234" i="2" l="1"/>
  <c r="D233" i="2"/>
  <c r="D234" i="2" l="1"/>
  <c r="A235" i="2"/>
  <c r="A236" i="2" l="1"/>
  <c r="D235" i="2"/>
  <c r="D236" i="2" l="1"/>
  <c r="A237" i="2"/>
  <c r="A238" i="2" l="1"/>
  <c r="D237" i="2"/>
  <c r="D238" i="2" l="1"/>
  <c r="A239" i="2"/>
  <c r="A240" i="2" l="1"/>
  <c r="D239" i="2"/>
  <c r="D240" i="2" l="1"/>
  <c r="A241" i="2"/>
  <c r="A242" i="2" l="1"/>
  <c r="D241" i="2"/>
  <c r="D242" i="2" l="1"/>
  <c r="A243" i="2"/>
  <c r="A244" i="2" l="1"/>
  <c r="D243" i="2"/>
  <c r="D244" i="2" l="1"/>
  <c r="A245" i="2"/>
  <c r="A246" i="2" l="1"/>
  <c r="D245" i="2"/>
  <c r="D246" i="2" l="1"/>
  <c r="A247" i="2"/>
  <c r="A248" i="2" l="1"/>
  <c r="D247" i="2"/>
  <c r="D248" i="2" l="1"/>
  <c r="A249" i="2"/>
  <c r="D249" i="2" l="1"/>
  <c r="A250" i="2"/>
  <c r="D250" i="2" l="1"/>
  <c r="A251" i="2"/>
  <c r="A252" i="2" l="1"/>
  <c r="D251" i="2"/>
  <c r="A253" i="2" l="1"/>
  <c r="D252" i="2"/>
  <c r="A254" i="2" l="1"/>
  <c r="D253" i="2"/>
  <c r="D254" i="2" l="1"/>
  <c r="A255" i="2"/>
  <c r="D255" i="2" l="1"/>
  <c r="A256" i="2"/>
  <c r="D256" i="2" l="1"/>
  <c r="A257" i="2"/>
  <c r="A258" i="2" l="1"/>
  <c r="D257" i="2"/>
  <c r="A259" i="2" l="1"/>
  <c r="D258" i="2"/>
  <c r="A260" i="2" l="1"/>
  <c r="D259" i="2"/>
  <c r="D260" i="2" l="1"/>
  <c r="A261" i="2"/>
  <c r="D261" i="2" l="1"/>
  <c r="A262" i="2"/>
  <c r="D262" i="2" l="1"/>
  <c r="A263" i="2"/>
  <c r="A264" i="2" l="1"/>
  <c r="D263" i="2"/>
  <c r="A265" i="2" l="1"/>
  <c r="D264" i="2"/>
  <c r="A266" i="2" l="1"/>
  <c r="D265" i="2"/>
  <c r="D266" i="2" l="1"/>
  <c r="A267" i="2"/>
  <c r="D267" i="2" l="1"/>
  <c r="A268" i="2"/>
  <c r="D268" i="2" l="1"/>
  <c r="A269" i="2"/>
  <c r="A270" i="2" l="1"/>
  <c r="D269" i="2"/>
  <c r="A271" i="2" l="1"/>
  <c r="D270" i="2"/>
  <c r="A272" i="2" l="1"/>
  <c r="D271" i="2"/>
  <c r="D272" i="2" l="1"/>
  <c r="A273" i="2"/>
  <c r="D273" i="2" l="1"/>
  <c r="A274" i="2"/>
  <c r="D274" i="2" l="1"/>
  <c r="A275" i="2"/>
  <c r="A276" i="2" l="1"/>
  <c r="D275" i="2"/>
  <c r="A277" i="2" l="1"/>
  <c r="D276" i="2"/>
  <c r="A278" i="2" l="1"/>
  <c r="D277" i="2"/>
  <c r="D278" i="2" l="1"/>
  <c r="A279" i="2"/>
  <c r="D279" i="2" l="1"/>
  <c r="A280" i="2"/>
  <c r="D280" i="2" l="1"/>
  <c r="A281" i="2"/>
  <c r="A282" i="2" l="1"/>
  <c r="D281" i="2"/>
  <c r="A283" i="2" l="1"/>
  <c r="D282" i="2"/>
  <c r="A284" i="2" l="1"/>
  <c r="D283" i="2"/>
  <c r="D284" i="2" l="1"/>
  <c r="A285" i="2"/>
  <c r="D285" i="2" l="1"/>
  <c r="A286" i="2"/>
  <c r="D286" i="2" l="1"/>
  <c r="A287" i="2"/>
  <c r="A288" i="2" l="1"/>
  <c r="D287" i="2"/>
  <c r="A289" i="2" l="1"/>
  <c r="D288" i="2"/>
  <c r="A290" i="2" l="1"/>
  <c r="D289" i="2"/>
  <c r="D290" i="2" l="1"/>
  <c r="A291" i="2"/>
  <c r="D291" i="2" l="1"/>
  <c r="A292" i="2"/>
  <c r="D292" i="2" l="1"/>
  <c r="A293" i="2"/>
  <c r="A294" i="2" l="1"/>
  <c r="D293" i="2"/>
  <c r="A295" i="2" l="1"/>
  <c r="D294" i="2"/>
  <c r="A296" i="2" l="1"/>
  <c r="D295" i="2"/>
  <c r="D296" i="2" l="1"/>
  <c r="A297" i="2"/>
  <c r="D297" i="2" l="1"/>
  <c r="A298" i="2"/>
  <c r="D298" i="2" l="1"/>
  <c r="A299" i="2"/>
  <c r="A300" i="2" l="1"/>
  <c r="D299" i="2"/>
  <c r="A301" i="2" l="1"/>
  <c r="D300" i="2"/>
  <c r="A302" i="2" l="1"/>
  <c r="D301" i="2"/>
  <c r="D302" i="2" l="1"/>
  <c r="A303" i="2"/>
  <c r="D303" i="2" l="1"/>
  <c r="A304" i="2"/>
  <c r="D304" i="2" l="1"/>
  <c r="A305" i="2"/>
  <c r="A306" i="2" l="1"/>
  <c r="D305" i="2"/>
  <c r="A307" i="2" l="1"/>
  <c r="D306" i="2"/>
  <c r="A308" i="2" l="1"/>
  <c r="D307" i="2"/>
  <c r="D308" i="2" l="1"/>
  <c r="A309" i="2"/>
  <c r="D309" i="2" l="1"/>
  <c r="A310" i="2"/>
  <c r="D310" i="2" l="1"/>
  <c r="A311" i="2"/>
  <c r="A312" i="2" l="1"/>
  <c r="D311" i="2"/>
  <c r="A313" i="2" l="1"/>
  <c r="D312" i="2"/>
  <c r="A314" i="2" l="1"/>
  <c r="D313" i="2"/>
  <c r="D314" i="2" l="1"/>
  <c r="A315" i="2"/>
  <c r="D315" i="2" l="1"/>
  <c r="A316" i="2"/>
  <c r="D316" i="2" l="1"/>
  <c r="A317" i="2"/>
  <c r="A318" i="2" l="1"/>
  <c r="D317" i="2"/>
  <c r="A319" i="2" l="1"/>
  <c r="D318" i="2"/>
  <c r="A320" i="2" l="1"/>
  <c r="D319" i="2"/>
  <c r="D320" i="2" l="1"/>
  <c r="A321" i="2"/>
  <c r="D321" i="2" l="1"/>
  <c r="A322" i="2"/>
  <c r="D322" i="2" l="1"/>
  <c r="A323" i="2"/>
  <c r="A324" i="2" l="1"/>
  <c r="D323" i="2"/>
  <c r="A325" i="2" l="1"/>
  <c r="D324" i="2"/>
  <c r="A326" i="2" l="1"/>
  <c r="D325" i="2"/>
  <c r="D326" i="2" l="1"/>
  <c r="A327" i="2"/>
  <c r="D327" i="2" l="1"/>
  <c r="A328" i="2"/>
  <c r="D328" i="2" l="1"/>
  <c r="A329" i="2"/>
  <c r="A330" i="2" l="1"/>
  <c r="D329" i="2"/>
  <c r="A331" i="2" l="1"/>
  <c r="D330" i="2"/>
  <c r="A332" i="2" l="1"/>
  <c r="D331" i="2"/>
  <c r="D332" i="2" l="1"/>
  <c r="A333" i="2"/>
  <c r="D333" i="2" l="1"/>
  <c r="A334" i="2"/>
  <c r="D334" i="2" l="1"/>
  <c r="A335" i="2"/>
  <c r="A336" i="2" l="1"/>
  <c r="D335" i="2"/>
  <c r="A337" i="2" l="1"/>
  <c r="D336" i="2"/>
  <c r="A338" i="2" l="1"/>
  <c r="D337" i="2"/>
  <c r="D338" i="2" l="1"/>
  <c r="A339" i="2"/>
  <c r="D339" i="2" l="1"/>
  <c r="A340" i="2"/>
  <c r="D340" i="2" l="1"/>
  <c r="A341" i="2"/>
  <c r="A342" i="2" l="1"/>
  <c r="D341" i="2"/>
  <c r="A343" i="2" l="1"/>
  <c r="D342" i="2"/>
  <c r="A344" i="2" l="1"/>
  <c r="D343" i="2"/>
  <c r="D344" i="2" l="1"/>
  <c r="A345" i="2"/>
  <c r="D345" i="2" l="1"/>
  <c r="A346" i="2"/>
  <c r="D346" i="2" l="1"/>
  <c r="A347" i="2"/>
  <c r="A348" i="2" l="1"/>
  <c r="D347" i="2"/>
  <c r="A349" i="2" l="1"/>
  <c r="D348" i="2"/>
  <c r="A350" i="2" l="1"/>
  <c r="D349" i="2"/>
  <c r="D350" i="2" l="1"/>
  <c r="A351" i="2"/>
  <c r="D351" i="2" l="1"/>
  <c r="A352" i="2"/>
  <c r="D352" i="2" l="1"/>
  <c r="A353" i="2"/>
  <c r="A354" i="2" l="1"/>
  <c r="D353" i="2"/>
  <c r="A355" i="2" l="1"/>
  <c r="D354" i="2"/>
  <c r="A356" i="2" l="1"/>
  <c r="D355" i="2"/>
  <c r="D356" i="2" l="1"/>
  <c r="A357" i="2"/>
  <c r="D357" i="2" l="1"/>
  <c r="A358" i="2"/>
  <c r="D358" i="2" l="1"/>
  <c r="A359" i="2"/>
  <c r="A360" i="2" l="1"/>
  <c r="D359" i="2"/>
  <c r="A361" i="2" l="1"/>
  <c r="D360" i="2"/>
  <c r="A362" i="2" l="1"/>
  <c r="D361" i="2"/>
  <c r="D362" i="2" l="1"/>
  <c r="A363" i="2"/>
  <c r="D363" i="2" l="1"/>
  <c r="A364" i="2"/>
  <c r="D364" i="2" l="1"/>
  <c r="A365" i="2"/>
  <c r="A366" i="2" l="1"/>
  <c r="D365" i="2"/>
  <c r="A367" i="2" l="1"/>
  <c r="D366" i="2"/>
  <c r="A368" i="2" l="1"/>
  <c r="D367" i="2"/>
  <c r="D368" i="2" l="1"/>
  <c r="A369" i="2"/>
  <c r="D369" i="2" l="1"/>
  <c r="A370" i="2"/>
  <c r="D370" i="2" s="1"/>
</calcChain>
</file>

<file path=xl/comments1.xml><?xml version="1.0" encoding="utf-8"?>
<comments xmlns="http://schemas.openxmlformats.org/spreadsheetml/2006/main">
  <authors>
    <author>Jordan Crane</author>
  </authors>
  <commentList>
    <comment ref="C18" authorId="0" shapeId="0">
      <text>
        <r>
          <rPr>
            <b/>
            <sz val="9"/>
            <color indexed="81"/>
            <rFont val="Tahoma"/>
            <family val="2"/>
          </rPr>
          <t>Jordan Crane:</t>
        </r>
        <r>
          <rPr>
            <sz val="9"/>
            <color indexed="81"/>
            <rFont val="Tahoma"/>
            <family val="2"/>
          </rPr>
          <t xml:space="preserve">
From City.
</t>
        </r>
      </text>
    </comment>
    <comment ref="D18" authorId="0" shapeId="0">
      <text>
        <r>
          <rPr>
            <b/>
            <sz val="9"/>
            <color indexed="81"/>
            <rFont val="Tahoma"/>
            <family val="2"/>
          </rPr>
          <t>Jordan Crane:</t>
        </r>
        <r>
          <rPr>
            <sz val="9"/>
            <color indexed="81"/>
            <rFont val="Tahoma"/>
            <family val="2"/>
          </rPr>
          <t xml:space="preserve">
From 2019 Reuse Info from City
</t>
        </r>
      </text>
    </comment>
  </commentList>
</comments>
</file>

<file path=xl/sharedStrings.xml><?xml version="1.0" encoding="utf-8"?>
<sst xmlns="http://schemas.openxmlformats.org/spreadsheetml/2006/main" count="59" uniqueCount="51">
  <si>
    <t>Client:</t>
  </si>
  <si>
    <t>City of Mountain Home</t>
  </si>
  <si>
    <t>Project:</t>
  </si>
  <si>
    <t>Water Rights - 2019 Annual Report</t>
  </si>
  <si>
    <t>Project No.:</t>
  </si>
  <si>
    <t>214010-010</t>
  </si>
  <si>
    <t xml:space="preserve">2020 Well Production Data </t>
  </si>
  <si>
    <t>Day</t>
  </si>
  <si>
    <t>Day of Year</t>
  </si>
  <si>
    <t>Total Potable (gal)</t>
  </si>
  <si>
    <t>Farm Well (gal)</t>
  </si>
  <si>
    <t>Total  Pumped (gal)</t>
  </si>
  <si>
    <t>7 Day Running Total (gal)</t>
  </si>
  <si>
    <t>Volume Diverted - All Wells (Gallons - rounded)</t>
  </si>
  <si>
    <t>Year</t>
  </si>
  <si>
    <r>
      <t>Irrigation Season Max Week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</si>
  <si>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Non-irrigation Max Week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</si>
  <si>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Irrigation Season Total</t>
  </si>
  <si>
    <t>Non-irrigation Season Total</t>
  </si>
  <si>
    <t xml:space="preserve">1. Based on a 7 day rolling total. </t>
  </si>
  <si>
    <t xml:space="preserve"> Volume Diverted - All Wells (Acre Feet)</t>
  </si>
  <si>
    <t>Irrigation Season 4/1 - 10/31</t>
  </si>
  <si>
    <t>Non Irrigation Season 1/1 - 3/31 &amp; 11/1 - 12/31</t>
  </si>
  <si>
    <r>
      <t>Gal per ft</t>
    </r>
    <r>
      <rPr>
        <vertAlign val="superscript"/>
        <sz val="11"/>
        <color theme="1"/>
        <rFont val="Calibri"/>
        <family val="2"/>
        <scheme val="minor"/>
      </rPr>
      <t>3</t>
    </r>
  </si>
  <si>
    <r>
      <t>ft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 per ac</t>
    </r>
  </si>
  <si>
    <t>#1</t>
  </si>
  <si>
    <t>#6</t>
  </si>
  <si>
    <t>#9</t>
  </si>
  <si>
    <t>#11</t>
  </si>
  <si>
    <t>#12</t>
  </si>
  <si>
    <t>#13</t>
  </si>
  <si>
    <t>#14</t>
  </si>
  <si>
    <t>#15</t>
  </si>
  <si>
    <t>#16</t>
  </si>
  <si>
    <t>Total Day</t>
  </si>
  <si>
    <t>Daily System Flow</t>
  </si>
  <si>
    <t>Units</t>
  </si>
  <si>
    <t>Weekday</t>
  </si>
  <si>
    <t>Total Day Keller Check</t>
  </si>
  <si>
    <t>Handlines (Alfalfa)</t>
  </si>
  <si>
    <t>Pivot 1 (Alfalfa)</t>
  </si>
  <si>
    <t>Pivot 2 (Triticale)</t>
  </si>
  <si>
    <t>Pivot 2 (corn)</t>
  </si>
  <si>
    <t>Pivot 3 (Alfalfa)</t>
  </si>
  <si>
    <t>Gal</t>
  </si>
  <si>
    <t>MG</t>
  </si>
  <si>
    <t>Total</t>
  </si>
  <si>
    <t>Check</t>
  </si>
  <si>
    <t>Total Check</t>
  </si>
  <si>
    <t>Fram Well Production from City</t>
  </si>
  <si>
    <t>Potable Well Production from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</si>
</sst>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[$-1009]mmmm\ d"/>
    <numFmt numFmtId="167" formatCode="[$-F800]dddd\,\ mmmm\ dd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Trebuchet MS"/>
      <family val="2"/>
    </font>
    <font>
      <sz val="11"/>
      <color theme="0"/>
      <name val="Trebuchet MS"/>
      <family val="2"/>
    </font>
    <font>
      <sz val="10"/>
      <color theme="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3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0" fontId="0" fillId="2" borderId="0" xfId="0" applyFill="1"/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10" fillId="0" borderId="0" xfId="1" applyNumberFormat="1" applyFont="1"/>
    <xf numFmtId="0" fontId="10" fillId="0" borderId="0" xfId="0" applyFont="1"/>
    <xf numFmtId="166" fontId="12" fillId="3" borderId="0" xfId="0" applyNumberFormat="1" applyFont="1" applyFill="1" applyAlignment="1">
      <alignment horizontal="center"/>
    </xf>
    <xf numFmtId="3" fontId="10" fillId="0" borderId="5" xfId="0" applyNumberFormat="1" applyFont="1" applyBorder="1" applyAlignment="1" applyProtection="1">
      <alignment horizontal="center"/>
      <protection locked="0"/>
    </xf>
    <xf numFmtId="0" fontId="12" fillId="3" borderId="0" xfId="0" applyFont="1" applyFill="1" applyAlignment="1">
      <alignment horizontal="center"/>
    </xf>
    <xf numFmtId="167" fontId="12" fillId="3" borderId="0" xfId="0" applyNumberFormat="1" applyFont="1" applyFill="1" applyAlignment="1">
      <alignment horizontal="center"/>
    </xf>
    <xf numFmtId="165" fontId="0" fillId="0" borderId="0" xfId="0" applyNumberFormat="1"/>
    <xf numFmtId="3" fontId="0" fillId="4" borderId="4" xfId="0" applyNumberFormat="1" applyFill="1" applyBorder="1" applyAlignment="1">
      <alignment horizontal="center"/>
    </xf>
    <xf numFmtId="3" fontId="0" fillId="0" borderId="0" xfId="0" applyNumberFormat="1"/>
    <xf numFmtId="3" fontId="0" fillId="0" borderId="0" xfId="1" applyNumberFormat="1" applyFont="1"/>
    <xf numFmtId="0" fontId="0" fillId="5" borderId="0" xfId="0" applyFill="1"/>
    <xf numFmtId="43" fontId="0" fillId="0" borderId="0" xfId="0" applyNumberFormat="1"/>
    <xf numFmtId="3" fontId="10" fillId="0" borderId="7" xfId="0" applyNumberFormat="1" applyFont="1" applyBorder="1" applyAlignment="1" applyProtection="1">
      <alignment horizontal="center"/>
      <protection locked="0"/>
    </xf>
    <xf numFmtId="0" fontId="11" fillId="3" borderId="6" xfId="0" applyFont="1" applyFill="1" applyBorder="1" applyAlignment="1">
      <alignment horizontal="center" vertical="center"/>
    </xf>
    <xf numFmtId="4" fontId="11" fillId="3" borderId="8" xfId="0" applyNumberFormat="1" applyFont="1" applyFill="1" applyBorder="1" applyAlignment="1">
      <alignment horizontal="center" vertical="center"/>
    </xf>
    <xf numFmtId="0" fontId="10" fillId="0" borderId="6" xfId="0" applyFont="1" applyBorder="1"/>
    <xf numFmtId="0" fontId="10" fillId="0" borderId="6" xfId="0" applyFont="1" applyBorder="1" applyAlignment="1">
      <alignment horizontal="center"/>
    </xf>
    <xf numFmtId="165" fontId="10" fillId="0" borderId="0" xfId="1" applyNumberFormat="1" applyFont="1" applyFill="1"/>
    <xf numFmtId="165" fontId="0" fillId="0" borderId="0" xfId="0" applyNumberFormat="1" applyFill="1"/>
    <xf numFmtId="14" fontId="0" fillId="0" borderId="6" xfId="0" applyNumberFormat="1" applyBorder="1"/>
    <xf numFmtId="0" fontId="0" fillId="0" borderId="6" xfId="0" applyBorder="1" applyAlignment="1">
      <alignment horizontal="center"/>
    </xf>
    <xf numFmtId="3" fontId="0" fillId="0" borderId="6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FF00"/>
      </font>
    </dxf>
    <dxf>
      <font>
        <color rgb="FFFFFF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Daily Production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'City Raw Data'!$A$5:$A$370</c:f>
              <c:numCache>
                <c:formatCode>[$-1009]mmmm\ d</c:formatCode>
                <c:ptCount val="366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  <c:pt idx="31">
                  <c:v>43862</c:v>
                </c:pt>
                <c:pt idx="32">
                  <c:v>43863</c:v>
                </c:pt>
                <c:pt idx="33">
                  <c:v>43864</c:v>
                </c:pt>
                <c:pt idx="34">
                  <c:v>43865</c:v>
                </c:pt>
                <c:pt idx="35">
                  <c:v>43866</c:v>
                </c:pt>
                <c:pt idx="36">
                  <c:v>43867</c:v>
                </c:pt>
                <c:pt idx="37">
                  <c:v>43868</c:v>
                </c:pt>
                <c:pt idx="38">
                  <c:v>43869</c:v>
                </c:pt>
                <c:pt idx="39">
                  <c:v>43870</c:v>
                </c:pt>
                <c:pt idx="40">
                  <c:v>43871</c:v>
                </c:pt>
                <c:pt idx="41">
                  <c:v>43872</c:v>
                </c:pt>
                <c:pt idx="42">
                  <c:v>43873</c:v>
                </c:pt>
                <c:pt idx="43">
                  <c:v>43874</c:v>
                </c:pt>
                <c:pt idx="44">
                  <c:v>43875</c:v>
                </c:pt>
                <c:pt idx="45">
                  <c:v>43876</c:v>
                </c:pt>
                <c:pt idx="46">
                  <c:v>43877</c:v>
                </c:pt>
                <c:pt idx="47">
                  <c:v>43878</c:v>
                </c:pt>
                <c:pt idx="48">
                  <c:v>43879</c:v>
                </c:pt>
                <c:pt idx="49">
                  <c:v>43880</c:v>
                </c:pt>
                <c:pt idx="50">
                  <c:v>43881</c:v>
                </c:pt>
                <c:pt idx="51">
                  <c:v>43882</c:v>
                </c:pt>
                <c:pt idx="52">
                  <c:v>43883</c:v>
                </c:pt>
                <c:pt idx="53">
                  <c:v>43884</c:v>
                </c:pt>
                <c:pt idx="54">
                  <c:v>43885</c:v>
                </c:pt>
                <c:pt idx="55">
                  <c:v>43886</c:v>
                </c:pt>
                <c:pt idx="56">
                  <c:v>43887</c:v>
                </c:pt>
                <c:pt idx="57">
                  <c:v>43888</c:v>
                </c:pt>
                <c:pt idx="58">
                  <c:v>43889</c:v>
                </c:pt>
                <c:pt idx="59">
                  <c:v>43890</c:v>
                </c:pt>
                <c:pt idx="60">
                  <c:v>43891</c:v>
                </c:pt>
                <c:pt idx="61">
                  <c:v>43892</c:v>
                </c:pt>
                <c:pt idx="62">
                  <c:v>43893</c:v>
                </c:pt>
                <c:pt idx="63">
                  <c:v>43894</c:v>
                </c:pt>
                <c:pt idx="64">
                  <c:v>43895</c:v>
                </c:pt>
                <c:pt idx="65">
                  <c:v>43896</c:v>
                </c:pt>
                <c:pt idx="66">
                  <c:v>43897</c:v>
                </c:pt>
                <c:pt idx="67">
                  <c:v>43898</c:v>
                </c:pt>
                <c:pt idx="68">
                  <c:v>43899</c:v>
                </c:pt>
                <c:pt idx="69">
                  <c:v>43900</c:v>
                </c:pt>
                <c:pt idx="70">
                  <c:v>43901</c:v>
                </c:pt>
                <c:pt idx="71">
                  <c:v>43902</c:v>
                </c:pt>
                <c:pt idx="72">
                  <c:v>43903</c:v>
                </c:pt>
                <c:pt idx="73">
                  <c:v>43904</c:v>
                </c:pt>
                <c:pt idx="74">
                  <c:v>43905</c:v>
                </c:pt>
                <c:pt idx="75">
                  <c:v>43906</c:v>
                </c:pt>
                <c:pt idx="76">
                  <c:v>43907</c:v>
                </c:pt>
                <c:pt idx="77">
                  <c:v>43908</c:v>
                </c:pt>
                <c:pt idx="78">
                  <c:v>43909</c:v>
                </c:pt>
                <c:pt idx="79">
                  <c:v>43910</c:v>
                </c:pt>
                <c:pt idx="80">
                  <c:v>43911</c:v>
                </c:pt>
                <c:pt idx="81">
                  <c:v>43912</c:v>
                </c:pt>
                <c:pt idx="82">
                  <c:v>43913</c:v>
                </c:pt>
                <c:pt idx="83">
                  <c:v>43914</c:v>
                </c:pt>
                <c:pt idx="84">
                  <c:v>43915</c:v>
                </c:pt>
                <c:pt idx="85">
                  <c:v>43916</c:v>
                </c:pt>
                <c:pt idx="86">
                  <c:v>43917</c:v>
                </c:pt>
                <c:pt idx="87">
                  <c:v>43918</c:v>
                </c:pt>
                <c:pt idx="88">
                  <c:v>43919</c:v>
                </c:pt>
                <c:pt idx="89">
                  <c:v>43920</c:v>
                </c:pt>
                <c:pt idx="90">
                  <c:v>43921</c:v>
                </c:pt>
                <c:pt idx="91">
                  <c:v>43922</c:v>
                </c:pt>
                <c:pt idx="92">
                  <c:v>43923</c:v>
                </c:pt>
                <c:pt idx="93">
                  <c:v>43924</c:v>
                </c:pt>
                <c:pt idx="94">
                  <c:v>43925</c:v>
                </c:pt>
                <c:pt idx="95">
                  <c:v>43926</c:v>
                </c:pt>
                <c:pt idx="96">
                  <c:v>43927</c:v>
                </c:pt>
                <c:pt idx="97">
                  <c:v>43928</c:v>
                </c:pt>
                <c:pt idx="98">
                  <c:v>43929</c:v>
                </c:pt>
                <c:pt idx="99">
                  <c:v>43930</c:v>
                </c:pt>
                <c:pt idx="100">
                  <c:v>43931</c:v>
                </c:pt>
                <c:pt idx="101">
                  <c:v>43932</c:v>
                </c:pt>
                <c:pt idx="102">
                  <c:v>43933</c:v>
                </c:pt>
                <c:pt idx="103">
                  <c:v>43934</c:v>
                </c:pt>
                <c:pt idx="104">
                  <c:v>43935</c:v>
                </c:pt>
                <c:pt idx="105">
                  <c:v>43936</c:v>
                </c:pt>
                <c:pt idx="106">
                  <c:v>43937</c:v>
                </c:pt>
                <c:pt idx="107">
                  <c:v>43938</c:v>
                </c:pt>
                <c:pt idx="108">
                  <c:v>43939</c:v>
                </c:pt>
                <c:pt idx="109">
                  <c:v>43940</c:v>
                </c:pt>
                <c:pt idx="110">
                  <c:v>43941</c:v>
                </c:pt>
                <c:pt idx="111">
                  <c:v>43942</c:v>
                </c:pt>
                <c:pt idx="112">
                  <c:v>43943</c:v>
                </c:pt>
                <c:pt idx="113">
                  <c:v>43944</c:v>
                </c:pt>
                <c:pt idx="114">
                  <c:v>43945</c:v>
                </c:pt>
                <c:pt idx="115">
                  <c:v>43946</c:v>
                </c:pt>
                <c:pt idx="116">
                  <c:v>43947</c:v>
                </c:pt>
                <c:pt idx="117">
                  <c:v>43948</c:v>
                </c:pt>
                <c:pt idx="118">
                  <c:v>43949</c:v>
                </c:pt>
                <c:pt idx="119">
                  <c:v>43950</c:v>
                </c:pt>
                <c:pt idx="120">
                  <c:v>43951</c:v>
                </c:pt>
                <c:pt idx="121">
                  <c:v>43952</c:v>
                </c:pt>
                <c:pt idx="122">
                  <c:v>43953</c:v>
                </c:pt>
                <c:pt idx="123">
                  <c:v>43954</c:v>
                </c:pt>
                <c:pt idx="124">
                  <c:v>43955</c:v>
                </c:pt>
                <c:pt idx="125">
                  <c:v>43956</c:v>
                </c:pt>
                <c:pt idx="126">
                  <c:v>43957</c:v>
                </c:pt>
                <c:pt idx="127">
                  <c:v>43958</c:v>
                </c:pt>
                <c:pt idx="128">
                  <c:v>43959</c:v>
                </c:pt>
                <c:pt idx="129">
                  <c:v>43960</c:v>
                </c:pt>
                <c:pt idx="130">
                  <c:v>43961</c:v>
                </c:pt>
                <c:pt idx="131">
                  <c:v>43962</c:v>
                </c:pt>
                <c:pt idx="132">
                  <c:v>43963</c:v>
                </c:pt>
                <c:pt idx="133">
                  <c:v>43964</c:v>
                </c:pt>
                <c:pt idx="134">
                  <c:v>43965</c:v>
                </c:pt>
                <c:pt idx="135">
                  <c:v>43966</c:v>
                </c:pt>
                <c:pt idx="136">
                  <c:v>43967</c:v>
                </c:pt>
                <c:pt idx="137">
                  <c:v>43968</c:v>
                </c:pt>
                <c:pt idx="138">
                  <c:v>43969</c:v>
                </c:pt>
                <c:pt idx="139">
                  <c:v>43970</c:v>
                </c:pt>
                <c:pt idx="140">
                  <c:v>43971</c:v>
                </c:pt>
                <c:pt idx="141">
                  <c:v>43972</c:v>
                </c:pt>
                <c:pt idx="142">
                  <c:v>43973</c:v>
                </c:pt>
                <c:pt idx="143">
                  <c:v>43974</c:v>
                </c:pt>
                <c:pt idx="144">
                  <c:v>43975</c:v>
                </c:pt>
                <c:pt idx="145">
                  <c:v>43976</c:v>
                </c:pt>
                <c:pt idx="146">
                  <c:v>43977</c:v>
                </c:pt>
                <c:pt idx="147">
                  <c:v>43978</c:v>
                </c:pt>
                <c:pt idx="148">
                  <c:v>43979</c:v>
                </c:pt>
                <c:pt idx="149">
                  <c:v>43980</c:v>
                </c:pt>
                <c:pt idx="150">
                  <c:v>43981</c:v>
                </c:pt>
                <c:pt idx="151">
                  <c:v>43982</c:v>
                </c:pt>
                <c:pt idx="152">
                  <c:v>43983</c:v>
                </c:pt>
                <c:pt idx="153">
                  <c:v>43984</c:v>
                </c:pt>
                <c:pt idx="154">
                  <c:v>43985</c:v>
                </c:pt>
                <c:pt idx="155">
                  <c:v>43986</c:v>
                </c:pt>
                <c:pt idx="156">
                  <c:v>43987</c:v>
                </c:pt>
                <c:pt idx="157">
                  <c:v>43988</c:v>
                </c:pt>
                <c:pt idx="158">
                  <c:v>43989</c:v>
                </c:pt>
                <c:pt idx="159">
                  <c:v>43990</c:v>
                </c:pt>
                <c:pt idx="160">
                  <c:v>43991</c:v>
                </c:pt>
                <c:pt idx="161">
                  <c:v>43992</c:v>
                </c:pt>
                <c:pt idx="162">
                  <c:v>43993</c:v>
                </c:pt>
                <c:pt idx="163">
                  <c:v>43994</c:v>
                </c:pt>
                <c:pt idx="164">
                  <c:v>43995</c:v>
                </c:pt>
                <c:pt idx="165">
                  <c:v>43996</c:v>
                </c:pt>
                <c:pt idx="166">
                  <c:v>43997</c:v>
                </c:pt>
                <c:pt idx="167">
                  <c:v>43998</c:v>
                </c:pt>
                <c:pt idx="168">
                  <c:v>43999</c:v>
                </c:pt>
                <c:pt idx="169">
                  <c:v>44000</c:v>
                </c:pt>
                <c:pt idx="170">
                  <c:v>44001</c:v>
                </c:pt>
                <c:pt idx="171">
                  <c:v>44002</c:v>
                </c:pt>
                <c:pt idx="172">
                  <c:v>44003</c:v>
                </c:pt>
                <c:pt idx="173">
                  <c:v>44004</c:v>
                </c:pt>
                <c:pt idx="174">
                  <c:v>44005</c:v>
                </c:pt>
                <c:pt idx="175">
                  <c:v>44006</c:v>
                </c:pt>
                <c:pt idx="176">
                  <c:v>44007</c:v>
                </c:pt>
                <c:pt idx="177">
                  <c:v>44008</c:v>
                </c:pt>
                <c:pt idx="178">
                  <c:v>44009</c:v>
                </c:pt>
                <c:pt idx="179">
                  <c:v>44010</c:v>
                </c:pt>
                <c:pt idx="180">
                  <c:v>44011</c:v>
                </c:pt>
                <c:pt idx="181">
                  <c:v>44012</c:v>
                </c:pt>
                <c:pt idx="182">
                  <c:v>44013</c:v>
                </c:pt>
                <c:pt idx="183">
                  <c:v>44014</c:v>
                </c:pt>
                <c:pt idx="184">
                  <c:v>44015</c:v>
                </c:pt>
                <c:pt idx="185">
                  <c:v>44016</c:v>
                </c:pt>
                <c:pt idx="186">
                  <c:v>44017</c:v>
                </c:pt>
                <c:pt idx="187">
                  <c:v>44018</c:v>
                </c:pt>
                <c:pt idx="188">
                  <c:v>44019</c:v>
                </c:pt>
                <c:pt idx="189">
                  <c:v>44020</c:v>
                </c:pt>
                <c:pt idx="190">
                  <c:v>44021</c:v>
                </c:pt>
                <c:pt idx="191">
                  <c:v>44022</c:v>
                </c:pt>
                <c:pt idx="192">
                  <c:v>44023</c:v>
                </c:pt>
                <c:pt idx="193">
                  <c:v>44024</c:v>
                </c:pt>
                <c:pt idx="194">
                  <c:v>44025</c:v>
                </c:pt>
                <c:pt idx="195">
                  <c:v>44026</c:v>
                </c:pt>
                <c:pt idx="196">
                  <c:v>44027</c:v>
                </c:pt>
                <c:pt idx="197">
                  <c:v>44028</c:v>
                </c:pt>
                <c:pt idx="198">
                  <c:v>44029</c:v>
                </c:pt>
                <c:pt idx="199">
                  <c:v>44030</c:v>
                </c:pt>
                <c:pt idx="200">
                  <c:v>44031</c:v>
                </c:pt>
                <c:pt idx="201">
                  <c:v>44032</c:v>
                </c:pt>
                <c:pt idx="202">
                  <c:v>44033</c:v>
                </c:pt>
                <c:pt idx="203">
                  <c:v>44034</c:v>
                </c:pt>
                <c:pt idx="204">
                  <c:v>44035</c:v>
                </c:pt>
                <c:pt idx="205">
                  <c:v>44036</c:v>
                </c:pt>
                <c:pt idx="206">
                  <c:v>44037</c:v>
                </c:pt>
                <c:pt idx="207">
                  <c:v>44038</c:v>
                </c:pt>
                <c:pt idx="208">
                  <c:v>44039</c:v>
                </c:pt>
                <c:pt idx="209">
                  <c:v>44040</c:v>
                </c:pt>
                <c:pt idx="210">
                  <c:v>44041</c:v>
                </c:pt>
                <c:pt idx="211">
                  <c:v>44042</c:v>
                </c:pt>
                <c:pt idx="212">
                  <c:v>44043</c:v>
                </c:pt>
                <c:pt idx="213">
                  <c:v>44044</c:v>
                </c:pt>
                <c:pt idx="214">
                  <c:v>44045</c:v>
                </c:pt>
                <c:pt idx="215">
                  <c:v>44046</c:v>
                </c:pt>
                <c:pt idx="216">
                  <c:v>44047</c:v>
                </c:pt>
                <c:pt idx="217">
                  <c:v>44048</c:v>
                </c:pt>
                <c:pt idx="218">
                  <c:v>44049</c:v>
                </c:pt>
                <c:pt idx="219">
                  <c:v>44050</c:v>
                </c:pt>
                <c:pt idx="220">
                  <c:v>44051</c:v>
                </c:pt>
                <c:pt idx="221">
                  <c:v>44052</c:v>
                </c:pt>
                <c:pt idx="222">
                  <c:v>44053</c:v>
                </c:pt>
                <c:pt idx="223">
                  <c:v>44054</c:v>
                </c:pt>
                <c:pt idx="224">
                  <c:v>44055</c:v>
                </c:pt>
                <c:pt idx="225">
                  <c:v>44056</c:v>
                </c:pt>
                <c:pt idx="226">
                  <c:v>44057</c:v>
                </c:pt>
                <c:pt idx="227">
                  <c:v>44058</c:v>
                </c:pt>
                <c:pt idx="228">
                  <c:v>44059</c:v>
                </c:pt>
                <c:pt idx="229">
                  <c:v>44060</c:v>
                </c:pt>
                <c:pt idx="230">
                  <c:v>44061</c:v>
                </c:pt>
                <c:pt idx="231">
                  <c:v>44062</c:v>
                </c:pt>
                <c:pt idx="232">
                  <c:v>44063</c:v>
                </c:pt>
                <c:pt idx="233">
                  <c:v>44064</c:v>
                </c:pt>
                <c:pt idx="234">
                  <c:v>44065</c:v>
                </c:pt>
                <c:pt idx="235">
                  <c:v>44066</c:v>
                </c:pt>
                <c:pt idx="236">
                  <c:v>44067</c:v>
                </c:pt>
                <c:pt idx="237">
                  <c:v>44068</c:v>
                </c:pt>
                <c:pt idx="238">
                  <c:v>44069</c:v>
                </c:pt>
                <c:pt idx="239">
                  <c:v>44070</c:v>
                </c:pt>
                <c:pt idx="240">
                  <c:v>44071</c:v>
                </c:pt>
                <c:pt idx="241">
                  <c:v>44072</c:v>
                </c:pt>
                <c:pt idx="242">
                  <c:v>44073</c:v>
                </c:pt>
                <c:pt idx="243">
                  <c:v>44074</c:v>
                </c:pt>
                <c:pt idx="244">
                  <c:v>44075</c:v>
                </c:pt>
                <c:pt idx="245">
                  <c:v>44076</c:v>
                </c:pt>
                <c:pt idx="246">
                  <c:v>44077</c:v>
                </c:pt>
                <c:pt idx="247">
                  <c:v>44078</c:v>
                </c:pt>
                <c:pt idx="248">
                  <c:v>44079</c:v>
                </c:pt>
                <c:pt idx="249">
                  <c:v>44080</c:v>
                </c:pt>
                <c:pt idx="250">
                  <c:v>44081</c:v>
                </c:pt>
                <c:pt idx="251">
                  <c:v>44082</c:v>
                </c:pt>
                <c:pt idx="252">
                  <c:v>44083</c:v>
                </c:pt>
                <c:pt idx="253">
                  <c:v>44084</c:v>
                </c:pt>
                <c:pt idx="254">
                  <c:v>44085</c:v>
                </c:pt>
                <c:pt idx="255">
                  <c:v>44086</c:v>
                </c:pt>
                <c:pt idx="256">
                  <c:v>44087</c:v>
                </c:pt>
                <c:pt idx="257">
                  <c:v>44088</c:v>
                </c:pt>
                <c:pt idx="258">
                  <c:v>44089</c:v>
                </c:pt>
                <c:pt idx="259">
                  <c:v>44090</c:v>
                </c:pt>
                <c:pt idx="260">
                  <c:v>44091</c:v>
                </c:pt>
                <c:pt idx="261">
                  <c:v>44092</c:v>
                </c:pt>
                <c:pt idx="262">
                  <c:v>44093</c:v>
                </c:pt>
                <c:pt idx="263">
                  <c:v>44094</c:v>
                </c:pt>
                <c:pt idx="264">
                  <c:v>44095</c:v>
                </c:pt>
                <c:pt idx="265">
                  <c:v>44096</c:v>
                </c:pt>
                <c:pt idx="266">
                  <c:v>44097</c:v>
                </c:pt>
                <c:pt idx="267">
                  <c:v>44098</c:v>
                </c:pt>
                <c:pt idx="268">
                  <c:v>44099</c:v>
                </c:pt>
                <c:pt idx="269">
                  <c:v>44100</c:v>
                </c:pt>
                <c:pt idx="270">
                  <c:v>44101</c:v>
                </c:pt>
                <c:pt idx="271">
                  <c:v>44102</c:v>
                </c:pt>
                <c:pt idx="272">
                  <c:v>44103</c:v>
                </c:pt>
                <c:pt idx="273">
                  <c:v>44104</c:v>
                </c:pt>
                <c:pt idx="274">
                  <c:v>44105</c:v>
                </c:pt>
                <c:pt idx="275">
                  <c:v>44106</c:v>
                </c:pt>
                <c:pt idx="276">
                  <c:v>44107</c:v>
                </c:pt>
                <c:pt idx="277">
                  <c:v>44108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44114</c:v>
                </c:pt>
                <c:pt idx="284">
                  <c:v>44115</c:v>
                </c:pt>
                <c:pt idx="285">
                  <c:v>44116</c:v>
                </c:pt>
                <c:pt idx="286">
                  <c:v>44117</c:v>
                </c:pt>
                <c:pt idx="287">
                  <c:v>44118</c:v>
                </c:pt>
                <c:pt idx="288">
                  <c:v>44119</c:v>
                </c:pt>
                <c:pt idx="289">
                  <c:v>44120</c:v>
                </c:pt>
                <c:pt idx="290">
                  <c:v>44121</c:v>
                </c:pt>
                <c:pt idx="291">
                  <c:v>44122</c:v>
                </c:pt>
                <c:pt idx="292">
                  <c:v>44123</c:v>
                </c:pt>
                <c:pt idx="293">
                  <c:v>44124</c:v>
                </c:pt>
                <c:pt idx="294">
                  <c:v>44125</c:v>
                </c:pt>
                <c:pt idx="295">
                  <c:v>44126</c:v>
                </c:pt>
                <c:pt idx="296">
                  <c:v>44127</c:v>
                </c:pt>
                <c:pt idx="297">
                  <c:v>44128</c:v>
                </c:pt>
                <c:pt idx="298">
                  <c:v>44129</c:v>
                </c:pt>
                <c:pt idx="299">
                  <c:v>44130</c:v>
                </c:pt>
                <c:pt idx="300">
                  <c:v>44131</c:v>
                </c:pt>
                <c:pt idx="301">
                  <c:v>44132</c:v>
                </c:pt>
                <c:pt idx="302">
                  <c:v>44133</c:v>
                </c:pt>
                <c:pt idx="303">
                  <c:v>44134</c:v>
                </c:pt>
                <c:pt idx="304">
                  <c:v>44135</c:v>
                </c:pt>
                <c:pt idx="305">
                  <c:v>44136</c:v>
                </c:pt>
                <c:pt idx="306">
                  <c:v>44137</c:v>
                </c:pt>
                <c:pt idx="307">
                  <c:v>44138</c:v>
                </c:pt>
                <c:pt idx="308">
                  <c:v>44139</c:v>
                </c:pt>
                <c:pt idx="309">
                  <c:v>44140</c:v>
                </c:pt>
                <c:pt idx="310">
                  <c:v>44141</c:v>
                </c:pt>
                <c:pt idx="311">
                  <c:v>44142</c:v>
                </c:pt>
                <c:pt idx="312">
                  <c:v>44143</c:v>
                </c:pt>
                <c:pt idx="313">
                  <c:v>44144</c:v>
                </c:pt>
                <c:pt idx="314">
                  <c:v>44145</c:v>
                </c:pt>
                <c:pt idx="315">
                  <c:v>44146</c:v>
                </c:pt>
                <c:pt idx="316">
                  <c:v>44147</c:v>
                </c:pt>
                <c:pt idx="317">
                  <c:v>44148</c:v>
                </c:pt>
                <c:pt idx="318">
                  <c:v>44149</c:v>
                </c:pt>
                <c:pt idx="319">
                  <c:v>44150</c:v>
                </c:pt>
                <c:pt idx="320">
                  <c:v>44151</c:v>
                </c:pt>
                <c:pt idx="321">
                  <c:v>44152</c:v>
                </c:pt>
                <c:pt idx="322">
                  <c:v>44153</c:v>
                </c:pt>
                <c:pt idx="323">
                  <c:v>44154</c:v>
                </c:pt>
                <c:pt idx="324">
                  <c:v>44155</c:v>
                </c:pt>
                <c:pt idx="325">
                  <c:v>44156</c:v>
                </c:pt>
                <c:pt idx="326">
                  <c:v>44157</c:v>
                </c:pt>
                <c:pt idx="327">
                  <c:v>44158</c:v>
                </c:pt>
                <c:pt idx="328">
                  <c:v>44159</c:v>
                </c:pt>
                <c:pt idx="329">
                  <c:v>44160</c:v>
                </c:pt>
                <c:pt idx="330">
                  <c:v>44161</c:v>
                </c:pt>
                <c:pt idx="331">
                  <c:v>44162</c:v>
                </c:pt>
                <c:pt idx="332">
                  <c:v>44163</c:v>
                </c:pt>
                <c:pt idx="333">
                  <c:v>44164</c:v>
                </c:pt>
                <c:pt idx="334">
                  <c:v>44165</c:v>
                </c:pt>
                <c:pt idx="335">
                  <c:v>44166</c:v>
                </c:pt>
                <c:pt idx="336">
                  <c:v>44167</c:v>
                </c:pt>
                <c:pt idx="337">
                  <c:v>44168</c:v>
                </c:pt>
                <c:pt idx="338">
                  <c:v>44169</c:v>
                </c:pt>
                <c:pt idx="339">
                  <c:v>44170</c:v>
                </c:pt>
                <c:pt idx="340">
                  <c:v>44171</c:v>
                </c:pt>
                <c:pt idx="341">
                  <c:v>44172</c:v>
                </c:pt>
                <c:pt idx="342">
                  <c:v>44173</c:v>
                </c:pt>
                <c:pt idx="343">
                  <c:v>44174</c:v>
                </c:pt>
                <c:pt idx="344">
                  <c:v>44175</c:v>
                </c:pt>
                <c:pt idx="345">
                  <c:v>44176</c:v>
                </c:pt>
                <c:pt idx="346">
                  <c:v>44177</c:v>
                </c:pt>
                <c:pt idx="347">
                  <c:v>44178</c:v>
                </c:pt>
                <c:pt idx="348">
                  <c:v>44179</c:v>
                </c:pt>
                <c:pt idx="349">
                  <c:v>44180</c:v>
                </c:pt>
                <c:pt idx="350">
                  <c:v>44181</c:v>
                </c:pt>
                <c:pt idx="351">
                  <c:v>44182</c:v>
                </c:pt>
                <c:pt idx="352">
                  <c:v>44183</c:v>
                </c:pt>
                <c:pt idx="353">
                  <c:v>44184</c:v>
                </c:pt>
                <c:pt idx="354">
                  <c:v>44185</c:v>
                </c:pt>
                <c:pt idx="355">
                  <c:v>44186</c:v>
                </c:pt>
                <c:pt idx="356">
                  <c:v>44187</c:v>
                </c:pt>
                <c:pt idx="357">
                  <c:v>44188</c:v>
                </c:pt>
                <c:pt idx="358">
                  <c:v>44189</c:v>
                </c:pt>
                <c:pt idx="359">
                  <c:v>44190</c:v>
                </c:pt>
                <c:pt idx="360">
                  <c:v>44191</c:v>
                </c:pt>
                <c:pt idx="361">
                  <c:v>44192</c:v>
                </c:pt>
                <c:pt idx="362">
                  <c:v>44193</c:v>
                </c:pt>
                <c:pt idx="363">
                  <c:v>44194</c:v>
                </c:pt>
                <c:pt idx="364">
                  <c:v>44195</c:v>
                </c:pt>
                <c:pt idx="365">
                  <c:v>44196</c:v>
                </c:pt>
              </c:numCache>
            </c:numRef>
          </c:xVal>
          <c:yVal>
            <c:numRef>
              <c:f>'City Raw Data'!$Q$5:$Q$370</c:f>
              <c:numCache>
                <c:formatCode>_(* #,##0_);_(* \(#,##0\);_(* "-"??_);_(@_)</c:formatCode>
                <c:ptCount val="366"/>
                <c:pt idx="0">
                  <c:v>1170110</c:v>
                </c:pt>
                <c:pt idx="1">
                  <c:v>1051255</c:v>
                </c:pt>
                <c:pt idx="2">
                  <c:v>1299593</c:v>
                </c:pt>
                <c:pt idx="3">
                  <c:v>1050580</c:v>
                </c:pt>
                <c:pt idx="4">
                  <c:v>1370095</c:v>
                </c:pt>
                <c:pt idx="5">
                  <c:v>962376</c:v>
                </c:pt>
                <c:pt idx="6">
                  <c:v>1332916</c:v>
                </c:pt>
                <c:pt idx="7">
                  <c:v>1063978</c:v>
                </c:pt>
                <c:pt idx="8">
                  <c:v>1049535</c:v>
                </c:pt>
                <c:pt idx="9">
                  <c:v>1306903</c:v>
                </c:pt>
                <c:pt idx="10">
                  <c:v>1259239</c:v>
                </c:pt>
                <c:pt idx="11">
                  <c:v>1254616</c:v>
                </c:pt>
                <c:pt idx="12">
                  <c:v>1327235</c:v>
                </c:pt>
                <c:pt idx="13">
                  <c:v>978002</c:v>
                </c:pt>
                <c:pt idx="14">
                  <c:v>957848</c:v>
                </c:pt>
                <c:pt idx="15">
                  <c:v>1364431</c:v>
                </c:pt>
                <c:pt idx="16">
                  <c:v>1041125</c:v>
                </c:pt>
                <c:pt idx="17">
                  <c:v>1210200</c:v>
                </c:pt>
                <c:pt idx="18">
                  <c:v>1058760</c:v>
                </c:pt>
                <c:pt idx="19">
                  <c:v>1309590</c:v>
                </c:pt>
                <c:pt idx="20">
                  <c:v>976037</c:v>
                </c:pt>
                <c:pt idx="21">
                  <c:v>1442445</c:v>
                </c:pt>
                <c:pt idx="22">
                  <c:v>1012208</c:v>
                </c:pt>
                <c:pt idx="23">
                  <c:v>1302862</c:v>
                </c:pt>
                <c:pt idx="24">
                  <c:v>1045368</c:v>
                </c:pt>
                <c:pt idx="25">
                  <c:v>1222331</c:v>
                </c:pt>
                <c:pt idx="26">
                  <c:v>985892</c:v>
                </c:pt>
                <c:pt idx="27">
                  <c:v>1294673</c:v>
                </c:pt>
                <c:pt idx="28">
                  <c:v>1084460</c:v>
                </c:pt>
                <c:pt idx="29">
                  <c:v>1180662</c:v>
                </c:pt>
                <c:pt idx="30">
                  <c:v>955764</c:v>
                </c:pt>
                <c:pt idx="31">
                  <c:v>1427216</c:v>
                </c:pt>
                <c:pt idx="32">
                  <c:v>935769</c:v>
                </c:pt>
                <c:pt idx="33">
                  <c:v>1315389</c:v>
                </c:pt>
                <c:pt idx="34">
                  <c:v>938456</c:v>
                </c:pt>
                <c:pt idx="35">
                  <c:v>1352149</c:v>
                </c:pt>
                <c:pt idx="36">
                  <c:v>1006790</c:v>
                </c:pt>
                <c:pt idx="37">
                  <c:v>1227921</c:v>
                </c:pt>
                <c:pt idx="38">
                  <c:v>963698</c:v>
                </c:pt>
                <c:pt idx="39">
                  <c:v>1395785</c:v>
                </c:pt>
                <c:pt idx="40">
                  <c:v>1039366</c:v>
                </c:pt>
                <c:pt idx="41">
                  <c:v>1329687</c:v>
                </c:pt>
                <c:pt idx="42">
                  <c:v>970628</c:v>
                </c:pt>
                <c:pt idx="43">
                  <c:v>1359906</c:v>
                </c:pt>
                <c:pt idx="44">
                  <c:v>1079784</c:v>
                </c:pt>
                <c:pt idx="45">
                  <c:v>1048920</c:v>
                </c:pt>
                <c:pt idx="46">
                  <c:v>1237084</c:v>
                </c:pt>
                <c:pt idx="47">
                  <c:v>977611</c:v>
                </c:pt>
                <c:pt idx="48">
                  <c:v>1384354</c:v>
                </c:pt>
                <c:pt idx="49">
                  <c:v>1021043</c:v>
                </c:pt>
                <c:pt idx="50">
                  <c:v>1355011</c:v>
                </c:pt>
                <c:pt idx="51">
                  <c:v>1074364</c:v>
                </c:pt>
                <c:pt idx="52">
                  <c:v>1046993</c:v>
                </c:pt>
                <c:pt idx="53">
                  <c:v>1329294</c:v>
                </c:pt>
                <c:pt idx="54">
                  <c:v>981926</c:v>
                </c:pt>
                <c:pt idx="55">
                  <c:v>1428675</c:v>
                </c:pt>
                <c:pt idx="56">
                  <c:v>1002045</c:v>
                </c:pt>
                <c:pt idx="57">
                  <c:v>1343815</c:v>
                </c:pt>
                <c:pt idx="58">
                  <c:v>1128564</c:v>
                </c:pt>
                <c:pt idx="59">
                  <c:v>1139713</c:v>
                </c:pt>
                <c:pt idx="60">
                  <c:v>1276933</c:v>
                </c:pt>
                <c:pt idx="61">
                  <c:v>1166108</c:v>
                </c:pt>
                <c:pt idx="62">
                  <c:v>1210999</c:v>
                </c:pt>
                <c:pt idx="63">
                  <c:v>1337817</c:v>
                </c:pt>
                <c:pt idx="64">
                  <c:v>1441834</c:v>
                </c:pt>
                <c:pt idx="65">
                  <c:v>1506719</c:v>
                </c:pt>
                <c:pt idx="66">
                  <c:v>1441546</c:v>
                </c:pt>
                <c:pt idx="67">
                  <c:v>1838701</c:v>
                </c:pt>
                <c:pt idx="68">
                  <c:v>1437389</c:v>
                </c:pt>
                <c:pt idx="69">
                  <c:v>1228062</c:v>
                </c:pt>
                <c:pt idx="70">
                  <c:v>1267838</c:v>
                </c:pt>
                <c:pt idx="71">
                  <c:v>1834396</c:v>
                </c:pt>
                <c:pt idx="72">
                  <c:v>1669925</c:v>
                </c:pt>
                <c:pt idx="73">
                  <c:v>1398264</c:v>
                </c:pt>
                <c:pt idx="74">
                  <c:v>1334545</c:v>
                </c:pt>
                <c:pt idx="75">
                  <c:v>1338004</c:v>
                </c:pt>
                <c:pt idx="76">
                  <c:v>1753342</c:v>
                </c:pt>
                <c:pt idx="77">
                  <c:v>1838690</c:v>
                </c:pt>
                <c:pt idx="78">
                  <c:v>1432543</c:v>
                </c:pt>
                <c:pt idx="79">
                  <c:v>1679162</c:v>
                </c:pt>
                <c:pt idx="80">
                  <c:v>1897119</c:v>
                </c:pt>
                <c:pt idx="81">
                  <c:v>1678785</c:v>
                </c:pt>
                <c:pt idx="82">
                  <c:v>1578352</c:v>
                </c:pt>
                <c:pt idx="83">
                  <c:v>1831394</c:v>
                </c:pt>
                <c:pt idx="84">
                  <c:v>1577113</c:v>
                </c:pt>
                <c:pt idx="85">
                  <c:v>1428998</c:v>
                </c:pt>
                <c:pt idx="86">
                  <c:v>1541838</c:v>
                </c:pt>
                <c:pt idx="87">
                  <c:v>1681555</c:v>
                </c:pt>
                <c:pt idx="88">
                  <c:v>1608296</c:v>
                </c:pt>
                <c:pt idx="89">
                  <c:v>2271976</c:v>
                </c:pt>
                <c:pt idx="90">
                  <c:v>1765855</c:v>
                </c:pt>
                <c:pt idx="91">
                  <c:v>1581345.0000000908</c:v>
                </c:pt>
                <c:pt idx="92">
                  <c:v>1763226.9999999637</c:v>
                </c:pt>
                <c:pt idx="93">
                  <c:v>1583641.0000001274</c:v>
                </c:pt>
                <c:pt idx="94">
                  <c:v>2369334.9999999637</c:v>
                </c:pt>
                <c:pt idx="95">
                  <c:v>2109528.999999918</c:v>
                </c:pt>
                <c:pt idx="96">
                  <c:v>1767175.0000001274</c:v>
                </c:pt>
                <c:pt idx="97">
                  <c:v>2851228.9999998184</c:v>
                </c:pt>
                <c:pt idx="98">
                  <c:v>3278575.0000000363</c:v>
                </c:pt>
                <c:pt idx="99">
                  <c:v>3632074.0000001364</c:v>
                </c:pt>
                <c:pt idx="100">
                  <c:v>3047881</c:v>
                </c:pt>
                <c:pt idx="101">
                  <c:v>2811396.9999999544</c:v>
                </c:pt>
                <c:pt idx="102">
                  <c:v>3259029.9999998547</c:v>
                </c:pt>
                <c:pt idx="103">
                  <c:v>3430517.0000002002</c:v>
                </c:pt>
                <c:pt idx="104">
                  <c:v>4951856.9999999907</c:v>
                </c:pt>
                <c:pt idx="105">
                  <c:v>2644488</c:v>
                </c:pt>
                <c:pt idx="106">
                  <c:v>2864274.999999973</c:v>
                </c:pt>
                <c:pt idx="107">
                  <c:v>3072990.999999918</c:v>
                </c:pt>
                <c:pt idx="108">
                  <c:v>4146418.0000000093</c:v>
                </c:pt>
                <c:pt idx="109">
                  <c:v>4327190.0000000633</c:v>
                </c:pt>
                <c:pt idx="110">
                  <c:v>3619993.0000000456</c:v>
                </c:pt>
                <c:pt idx="111">
                  <c:v>5127082.0000001173</c:v>
                </c:pt>
                <c:pt idx="112">
                  <c:v>4237132.9999998454</c:v>
                </c:pt>
                <c:pt idx="113">
                  <c:v>3918000.0000002347</c:v>
                </c:pt>
                <c:pt idx="114">
                  <c:v>4073004.999999918</c:v>
                </c:pt>
                <c:pt idx="115">
                  <c:v>4624412.9999997653</c:v>
                </c:pt>
                <c:pt idx="116">
                  <c:v>5137665.0000000186</c:v>
                </c:pt>
                <c:pt idx="117">
                  <c:v>4769083.0000000577</c:v>
                </c:pt>
                <c:pt idx="118">
                  <c:v>6175240.9999998994</c:v>
                </c:pt>
                <c:pt idx="119">
                  <c:v>6239421.000000298</c:v>
                </c:pt>
                <c:pt idx="120">
                  <c:v>5224462.9999999395</c:v>
                </c:pt>
                <c:pt idx="121">
                  <c:v>4900445.9999998547</c:v>
                </c:pt>
                <c:pt idx="122">
                  <c:v>4955816.0000000261</c:v>
                </c:pt>
                <c:pt idx="123">
                  <c:v>5080280.0000001322</c:v>
                </c:pt>
                <c:pt idx="124">
                  <c:v>5787978.9999998026</c:v>
                </c:pt>
                <c:pt idx="125">
                  <c:v>6153804.0000001444</c:v>
                </c:pt>
                <c:pt idx="126">
                  <c:v>6249650.9999999152</c:v>
                </c:pt>
                <c:pt idx="127">
                  <c:v>6327838.0000001322</c:v>
                </c:pt>
                <c:pt idx="128">
                  <c:v>6174677.9999999683</c:v>
                </c:pt>
                <c:pt idx="129">
                  <c:v>6568492.0000000475</c:v>
                </c:pt>
                <c:pt idx="130">
                  <c:v>6124030.9999998743</c:v>
                </c:pt>
                <c:pt idx="131">
                  <c:v>6987915.0000001118</c:v>
                </c:pt>
                <c:pt idx="132">
                  <c:v>6133997.999999674</c:v>
                </c:pt>
                <c:pt idx="133">
                  <c:v>5705933.0000000522</c:v>
                </c:pt>
                <c:pt idx="134">
                  <c:v>6726111.0000002384</c:v>
                </c:pt>
                <c:pt idx="135">
                  <c:v>3028909.9999998761</c:v>
                </c:pt>
                <c:pt idx="136">
                  <c:v>4982384.9999999832</c:v>
                </c:pt>
                <c:pt idx="137">
                  <c:v>5565413.0000001658</c:v>
                </c:pt>
                <c:pt idx="138">
                  <c:v>4849151.9999999302</c:v>
                </c:pt>
                <c:pt idx="139">
                  <c:v>4301534.9999999152</c:v>
                </c:pt>
                <c:pt idx="140">
                  <c:v>3481810.0000001085</c:v>
                </c:pt>
                <c:pt idx="141">
                  <c:v>3858399.9999997085</c:v>
                </c:pt>
                <c:pt idx="142">
                  <c:v>4296513.0000003073</c:v>
                </c:pt>
                <c:pt idx="143">
                  <c:v>3604706.0000000461</c:v>
                </c:pt>
                <c:pt idx="144">
                  <c:v>5175471.9999999823</c:v>
                </c:pt>
                <c:pt idx="145">
                  <c:v>5680874.0000001229</c:v>
                </c:pt>
                <c:pt idx="146">
                  <c:v>5261637.9999997588</c:v>
                </c:pt>
                <c:pt idx="147">
                  <c:v>6269356.0000001043</c:v>
                </c:pt>
                <c:pt idx="148">
                  <c:v>7445775.9999999767</c:v>
                </c:pt>
                <c:pt idx="149">
                  <c:v>7595772.0000001322</c:v>
                </c:pt>
                <c:pt idx="150">
                  <c:v>7763336.0000000298</c:v>
                </c:pt>
                <c:pt idx="151">
                  <c:v>7811623.0000000279</c:v>
                </c:pt>
                <c:pt idx="152">
                  <c:v>6809369.0000001164</c:v>
                </c:pt>
                <c:pt idx="153">
                  <c:v>8026786.9999998063</c:v>
                </c:pt>
                <c:pt idx="154">
                  <c:v>7790120.0000001304</c:v>
                </c:pt>
                <c:pt idx="155">
                  <c:v>8092419.9999998733</c:v>
                </c:pt>
                <c:pt idx="156">
                  <c:v>8516443.0000001155</c:v>
                </c:pt>
                <c:pt idx="157">
                  <c:v>5705550.9999999292</c:v>
                </c:pt>
                <c:pt idx="158">
                  <c:v>4508902.9999997541</c:v>
                </c:pt>
                <c:pt idx="159">
                  <c:v>6259542.0000003893</c:v>
                </c:pt>
                <c:pt idx="160">
                  <c:v>7052110.9999998137</c:v>
                </c:pt>
                <c:pt idx="161">
                  <c:v>8020715.000000081</c:v>
                </c:pt>
                <c:pt idx="162">
                  <c:v>8402126.0000000093</c:v>
                </c:pt>
                <c:pt idx="163">
                  <c:v>8196839.9999997672</c:v>
                </c:pt>
                <c:pt idx="164">
                  <c:v>6080840.9999999404</c:v>
                </c:pt>
                <c:pt idx="165">
                  <c:v>5297811.0000000726</c:v>
                </c:pt>
                <c:pt idx="166">
                  <c:v>6911092.0000000084</c:v>
                </c:pt>
                <c:pt idx="167">
                  <c:v>5859164.000000041</c:v>
                </c:pt>
                <c:pt idx="168">
                  <c:v>6272996.0000002421</c:v>
                </c:pt>
                <c:pt idx="169">
                  <c:v>7720018.9999999776</c:v>
                </c:pt>
                <c:pt idx="170">
                  <c:v>7576417.9999998286</c:v>
                </c:pt>
                <c:pt idx="171">
                  <c:v>7961983.9999999302</c:v>
                </c:pt>
                <c:pt idx="172">
                  <c:v>6930235.0000002701</c:v>
                </c:pt>
                <c:pt idx="173">
                  <c:v>8019523.000000054</c:v>
                </c:pt>
                <c:pt idx="174">
                  <c:v>8745258.9999998398</c:v>
                </c:pt>
                <c:pt idx="175">
                  <c:v>9024756.9999998994</c:v>
                </c:pt>
                <c:pt idx="176">
                  <c:v>8818760.0000000037</c:v>
                </c:pt>
                <c:pt idx="177">
                  <c:v>8956539.0000002682</c:v>
                </c:pt>
                <c:pt idx="178">
                  <c:v>8288060.999999702</c:v>
                </c:pt>
                <c:pt idx="179">
                  <c:v>7063195.0000000643</c:v>
                </c:pt>
                <c:pt idx="180">
                  <c:v>5757558.0000001034</c:v>
                </c:pt>
                <c:pt idx="181">
                  <c:v>6299606.0000000279</c:v>
                </c:pt>
                <c:pt idx="182">
                  <c:v>7021205.999999769</c:v>
                </c:pt>
                <c:pt idx="183">
                  <c:v>8417441.0000002105</c:v>
                </c:pt>
                <c:pt idx="184">
                  <c:v>7558719.9999999888</c:v>
                </c:pt>
                <c:pt idx="185">
                  <c:v>8019919.9999997169</c:v>
                </c:pt>
                <c:pt idx="186">
                  <c:v>8997490.0000000969</c:v>
                </c:pt>
                <c:pt idx="187">
                  <c:v>8389891.0000000671</c:v>
                </c:pt>
                <c:pt idx="188">
                  <c:v>8516573.0000001229</c:v>
                </c:pt>
                <c:pt idx="189">
                  <c:v>9280179.9999996983</c:v>
                </c:pt>
                <c:pt idx="190">
                  <c:v>8304856.0000003269</c:v>
                </c:pt>
                <c:pt idx="191">
                  <c:v>9798916.9999997951</c:v>
                </c:pt>
                <c:pt idx="192">
                  <c:v>9267214.9999999441</c:v>
                </c:pt>
                <c:pt idx="193">
                  <c:v>9507651.0000001006</c:v>
                </c:pt>
                <c:pt idx="194">
                  <c:v>8733320.0000000373</c:v>
                </c:pt>
                <c:pt idx="195">
                  <c:v>8756243.0000001136</c:v>
                </c:pt>
                <c:pt idx="196">
                  <c:v>9800775.9999998119</c:v>
                </c:pt>
                <c:pt idx="197">
                  <c:v>9599823.000000298</c:v>
                </c:pt>
                <c:pt idx="198">
                  <c:v>10671028.000000242</c:v>
                </c:pt>
                <c:pt idx="199">
                  <c:v>9390865.9999994263</c:v>
                </c:pt>
                <c:pt idx="200">
                  <c:v>10421255.000000328</c:v>
                </c:pt>
                <c:pt idx="201">
                  <c:v>8932476.0000000391</c:v>
                </c:pt>
                <c:pt idx="202">
                  <c:v>9980687.0000000522</c:v>
                </c:pt>
                <c:pt idx="203">
                  <c:v>9724639.9999997821</c:v>
                </c:pt>
                <c:pt idx="204">
                  <c:v>8493391.0000001695</c:v>
                </c:pt>
                <c:pt idx="205">
                  <c:v>9146907.000000095</c:v>
                </c:pt>
                <c:pt idx="206">
                  <c:v>8786687.9999999516</c:v>
                </c:pt>
                <c:pt idx="207">
                  <c:v>8758549.9999997951</c:v>
                </c:pt>
                <c:pt idx="208">
                  <c:v>9091454.0000002645</c:v>
                </c:pt>
                <c:pt idx="209">
                  <c:v>9725578.9999996163</c:v>
                </c:pt>
                <c:pt idx="210">
                  <c:v>10492116.000000138</c:v>
                </c:pt>
                <c:pt idx="211">
                  <c:v>9370369.999999661</c:v>
                </c:pt>
                <c:pt idx="212">
                  <c:v>11458372.000000739</c:v>
                </c:pt>
                <c:pt idx="213">
                  <c:v>9913132.9999996349</c:v>
                </c:pt>
                <c:pt idx="214">
                  <c:v>9834508.0000001937</c:v>
                </c:pt>
                <c:pt idx="215">
                  <c:v>11266531.999999871</c:v>
                </c:pt>
                <c:pt idx="216">
                  <c:v>9071719.9999997653</c:v>
                </c:pt>
                <c:pt idx="217">
                  <c:v>10575101.999999851</c:v>
                </c:pt>
                <c:pt idx="218">
                  <c:v>10737888.000000583</c:v>
                </c:pt>
                <c:pt idx="219">
                  <c:v>8893457.9999993872</c:v>
                </c:pt>
                <c:pt idx="220">
                  <c:v>10427914.000000399</c:v>
                </c:pt>
                <c:pt idx="221">
                  <c:v>9592321.9999997802</c:v>
                </c:pt>
                <c:pt idx="222">
                  <c:v>9944164.0000003781</c:v>
                </c:pt>
                <c:pt idx="223">
                  <c:v>9164313.9999994282</c:v>
                </c:pt>
                <c:pt idx="224">
                  <c:v>10439386.000000123</c:v>
                </c:pt>
                <c:pt idx="225">
                  <c:v>10294055.999999927</c:v>
                </c:pt>
                <c:pt idx="226">
                  <c:v>10622802.000000255</c:v>
                </c:pt>
                <c:pt idx="227">
                  <c:v>10182180.000000045</c:v>
                </c:pt>
                <c:pt idx="228">
                  <c:v>8640429.9999995362</c:v>
                </c:pt>
                <c:pt idx="229">
                  <c:v>10120333.000000343</c:v>
                </c:pt>
                <c:pt idx="230">
                  <c:v>9880094.9999998473</c:v>
                </c:pt>
                <c:pt idx="231">
                  <c:v>10388378.999999925</c:v>
                </c:pt>
                <c:pt idx="232">
                  <c:v>8933634.0000004377</c:v>
                </c:pt>
                <c:pt idx="233">
                  <c:v>10168637.999999985</c:v>
                </c:pt>
                <c:pt idx="234">
                  <c:v>9092107.9999999311</c:v>
                </c:pt>
                <c:pt idx="235">
                  <c:v>9022988.999999918</c:v>
                </c:pt>
                <c:pt idx="236">
                  <c:v>8971464.9999999851</c:v>
                </c:pt>
                <c:pt idx="237">
                  <c:v>9151259.0000002477</c:v>
                </c:pt>
                <c:pt idx="238">
                  <c:v>8285195.9999997616</c:v>
                </c:pt>
                <c:pt idx="239">
                  <c:v>9321857.0000002626</c:v>
                </c:pt>
                <c:pt idx="240">
                  <c:v>9192377.9999997728</c:v>
                </c:pt>
                <c:pt idx="241">
                  <c:v>8453511.9999998435</c:v>
                </c:pt>
                <c:pt idx="242">
                  <c:v>8849429.0000004247</c:v>
                </c:pt>
                <c:pt idx="243">
                  <c:v>8052132.9999995455</c:v>
                </c:pt>
                <c:pt idx="244">
                  <c:v>8533524.0000001118</c:v>
                </c:pt>
                <c:pt idx="245">
                  <c:v>9622228.0000001621</c:v>
                </c:pt>
                <c:pt idx="246">
                  <c:v>10249328.999999709</c:v>
                </c:pt>
                <c:pt idx="247">
                  <c:v>8981372.0000004023</c:v>
                </c:pt>
                <c:pt idx="248">
                  <c:v>9240934.9999999013</c:v>
                </c:pt>
                <c:pt idx="249">
                  <c:v>8883295.0000001285</c:v>
                </c:pt>
                <c:pt idx="250">
                  <c:v>7743296.9999996703</c:v>
                </c:pt>
                <c:pt idx="251">
                  <c:v>7413826.0000002924</c:v>
                </c:pt>
                <c:pt idx="252">
                  <c:v>9116571.0000001844</c:v>
                </c:pt>
                <c:pt idx="253">
                  <c:v>7690874.9999997234</c:v>
                </c:pt>
                <c:pt idx="254">
                  <c:v>7535881.9999998063</c:v>
                </c:pt>
                <c:pt idx="255">
                  <c:v>8081355.0000000987</c:v>
                </c:pt>
                <c:pt idx="256">
                  <c:v>8551775.9999999702</c:v>
                </c:pt>
                <c:pt idx="257">
                  <c:v>8588519.9999998454</c:v>
                </c:pt>
                <c:pt idx="258">
                  <c:v>7944211.0000001304</c:v>
                </c:pt>
                <c:pt idx="259">
                  <c:v>8393121.9999998324</c:v>
                </c:pt>
                <c:pt idx="260">
                  <c:v>8102660.0000001024</c:v>
                </c:pt>
                <c:pt idx="261">
                  <c:v>7424459.9999999907</c:v>
                </c:pt>
                <c:pt idx="262">
                  <c:v>6586174.0000001267</c:v>
                </c:pt>
                <c:pt idx="263">
                  <c:v>6991624.9999998771</c:v>
                </c:pt>
                <c:pt idx="264">
                  <c:v>6490287.0000002589</c:v>
                </c:pt>
                <c:pt idx="265">
                  <c:v>7708819.9999998733</c:v>
                </c:pt>
                <c:pt idx="266">
                  <c:v>6916730.9999997942</c:v>
                </c:pt>
                <c:pt idx="267">
                  <c:v>7329328.0000001844</c:v>
                </c:pt>
                <c:pt idx="268">
                  <c:v>4763427.0000001993</c:v>
                </c:pt>
                <c:pt idx="269">
                  <c:v>6040874.9999998063</c:v>
                </c:pt>
                <c:pt idx="270">
                  <c:v>6715056.9999998249</c:v>
                </c:pt>
                <c:pt idx="271">
                  <c:v>6079634.0000002794</c:v>
                </c:pt>
                <c:pt idx="272">
                  <c:v>6047038.9999998212</c:v>
                </c:pt>
                <c:pt idx="273">
                  <c:v>6205039.000000231</c:v>
                </c:pt>
                <c:pt idx="274">
                  <c:v>6584620.0000001993</c:v>
                </c:pt>
                <c:pt idx="275">
                  <c:v>5725472.9999999451</c:v>
                </c:pt>
                <c:pt idx="276">
                  <c:v>5918866.0000001034</c:v>
                </c:pt>
                <c:pt idx="277">
                  <c:v>5404442.9999997793</c:v>
                </c:pt>
                <c:pt idx="278">
                  <c:v>6392805.9999995716</c:v>
                </c:pt>
                <c:pt idx="279">
                  <c:v>6969973.0000004424</c:v>
                </c:pt>
                <c:pt idx="280">
                  <c:v>6246787.9999995809</c:v>
                </c:pt>
                <c:pt idx="281">
                  <c:v>5531534.9999997783</c:v>
                </c:pt>
                <c:pt idx="282">
                  <c:v>4690240.0000002552</c:v>
                </c:pt>
                <c:pt idx="283">
                  <c:v>4032765.9999997453</c:v>
                </c:pt>
                <c:pt idx="284">
                  <c:v>3841179.0000002184</c:v>
                </c:pt>
                <c:pt idx="285">
                  <c:v>3826280.9999997634</c:v>
                </c:pt>
                <c:pt idx="286">
                  <c:v>3873288</c:v>
                </c:pt>
                <c:pt idx="287">
                  <c:v>3368283</c:v>
                </c:pt>
                <c:pt idx="288">
                  <c:v>3442674.0000003455</c:v>
                </c:pt>
                <c:pt idx="289">
                  <c:v>3431725</c:v>
                </c:pt>
                <c:pt idx="290">
                  <c:v>3775637</c:v>
                </c:pt>
                <c:pt idx="291">
                  <c:v>3405156</c:v>
                </c:pt>
                <c:pt idx="292">
                  <c:v>3319638</c:v>
                </c:pt>
                <c:pt idx="293">
                  <c:v>2756128</c:v>
                </c:pt>
                <c:pt idx="294">
                  <c:v>2657504</c:v>
                </c:pt>
                <c:pt idx="295">
                  <c:v>2651660</c:v>
                </c:pt>
                <c:pt idx="296">
                  <c:v>2151032</c:v>
                </c:pt>
                <c:pt idx="297">
                  <c:v>2077012</c:v>
                </c:pt>
                <c:pt idx="298">
                  <c:v>2088989.9999999632</c:v>
                </c:pt>
                <c:pt idx="299">
                  <c:v>1666394</c:v>
                </c:pt>
                <c:pt idx="300">
                  <c:v>1436289</c:v>
                </c:pt>
                <c:pt idx="301">
                  <c:v>2001909</c:v>
                </c:pt>
                <c:pt idx="302">
                  <c:v>1570888</c:v>
                </c:pt>
                <c:pt idx="303">
                  <c:v>1646647</c:v>
                </c:pt>
                <c:pt idx="304">
                  <c:v>1319902</c:v>
                </c:pt>
                <c:pt idx="305">
                  <c:v>2138849.0000001853</c:v>
                </c:pt>
                <c:pt idx="306">
                  <c:v>1621100</c:v>
                </c:pt>
                <c:pt idx="307">
                  <c:v>1699048.0000000072</c:v>
                </c:pt>
                <c:pt idx="308">
                  <c:v>2122846.9999998184</c:v>
                </c:pt>
                <c:pt idx="309">
                  <c:v>1322337.99999976</c:v>
                </c:pt>
                <c:pt idx="310">
                  <c:v>2137448.0000003348</c:v>
                </c:pt>
                <c:pt idx="311">
                  <c:v>1312843.9999998873</c:v>
                </c:pt>
                <c:pt idx="312">
                  <c:v>2070498.9999997781</c:v>
                </c:pt>
                <c:pt idx="313">
                  <c:v>1356934</c:v>
                </c:pt>
                <c:pt idx="314">
                  <c:v>1402045</c:v>
                </c:pt>
                <c:pt idx="315">
                  <c:v>1223987</c:v>
                </c:pt>
                <c:pt idx="316">
                  <c:v>1112715</c:v>
                </c:pt>
                <c:pt idx="317">
                  <c:v>1284390</c:v>
                </c:pt>
                <c:pt idx="318">
                  <c:v>1092755</c:v>
                </c:pt>
                <c:pt idx="319">
                  <c:v>1358000</c:v>
                </c:pt>
                <c:pt idx="320">
                  <c:v>1080581</c:v>
                </c:pt>
                <c:pt idx="321">
                  <c:v>1550501</c:v>
                </c:pt>
                <c:pt idx="322">
                  <c:v>1119839</c:v>
                </c:pt>
                <c:pt idx="323">
                  <c:v>1360009</c:v>
                </c:pt>
                <c:pt idx="324">
                  <c:v>1566870</c:v>
                </c:pt>
                <c:pt idx="325">
                  <c:v>880092</c:v>
                </c:pt>
                <c:pt idx="326">
                  <c:v>1495217</c:v>
                </c:pt>
                <c:pt idx="327">
                  <c:v>1515736</c:v>
                </c:pt>
                <c:pt idx="328">
                  <c:v>1554913</c:v>
                </c:pt>
                <c:pt idx="329">
                  <c:v>1537503</c:v>
                </c:pt>
                <c:pt idx="330">
                  <c:v>869325</c:v>
                </c:pt>
                <c:pt idx="331">
                  <c:v>2127617</c:v>
                </c:pt>
                <c:pt idx="332">
                  <c:v>1609637</c:v>
                </c:pt>
                <c:pt idx="333">
                  <c:v>1591177</c:v>
                </c:pt>
                <c:pt idx="334">
                  <c:v>1361895</c:v>
                </c:pt>
                <c:pt idx="335">
                  <c:v>1979791</c:v>
                </c:pt>
                <c:pt idx="336">
                  <c:v>1524601</c:v>
                </c:pt>
                <c:pt idx="337">
                  <c:v>1683488</c:v>
                </c:pt>
                <c:pt idx="338">
                  <c:v>1394461</c:v>
                </c:pt>
                <c:pt idx="339">
                  <c:v>1464270</c:v>
                </c:pt>
                <c:pt idx="340">
                  <c:v>1820169</c:v>
                </c:pt>
                <c:pt idx="341">
                  <c:v>1441030</c:v>
                </c:pt>
                <c:pt idx="342">
                  <c:v>1718287</c:v>
                </c:pt>
                <c:pt idx="343">
                  <c:v>2005898</c:v>
                </c:pt>
                <c:pt idx="344">
                  <c:v>1018932</c:v>
                </c:pt>
                <c:pt idx="345">
                  <c:v>1429597</c:v>
                </c:pt>
                <c:pt idx="346">
                  <c:v>1382120</c:v>
                </c:pt>
                <c:pt idx="347">
                  <c:v>1657951</c:v>
                </c:pt>
                <c:pt idx="348">
                  <c:v>1369167</c:v>
                </c:pt>
                <c:pt idx="349">
                  <c:v>1912681</c:v>
                </c:pt>
                <c:pt idx="350">
                  <c:v>1183677</c:v>
                </c:pt>
                <c:pt idx="351">
                  <c:v>1348067</c:v>
                </c:pt>
                <c:pt idx="352">
                  <c:v>1369600</c:v>
                </c:pt>
                <c:pt idx="353">
                  <c:v>1140675</c:v>
                </c:pt>
                <c:pt idx="354">
                  <c:v>1281847</c:v>
                </c:pt>
                <c:pt idx="355">
                  <c:v>1119781</c:v>
                </c:pt>
                <c:pt idx="356">
                  <c:v>1313363</c:v>
                </c:pt>
                <c:pt idx="357">
                  <c:v>1127470</c:v>
                </c:pt>
                <c:pt idx="358">
                  <c:v>1103831</c:v>
                </c:pt>
                <c:pt idx="359">
                  <c:v>1146535</c:v>
                </c:pt>
                <c:pt idx="360">
                  <c:v>1112256</c:v>
                </c:pt>
                <c:pt idx="361">
                  <c:v>1348370</c:v>
                </c:pt>
                <c:pt idx="362">
                  <c:v>1112406</c:v>
                </c:pt>
                <c:pt idx="363">
                  <c:v>1118657</c:v>
                </c:pt>
                <c:pt idx="364">
                  <c:v>1339068</c:v>
                </c:pt>
                <c:pt idx="365">
                  <c:v>1154083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FB6-4BEC-8CE9-273A25D0A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5378872"/>
        <c:axId val="1045381616"/>
      </c:scatterChart>
      <c:valAx>
        <c:axId val="1045378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-1009]mmmm\ d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5381616"/>
        <c:crosses val="autoZero"/>
        <c:crossBetween val="midCat"/>
      </c:valAx>
      <c:valAx>
        <c:axId val="1045381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5378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426943</xdr:colOff>
      <xdr:row>3</xdr:row>
      <xdr:rowOff>9804</xdr:rowOff>
    </xdr:from>
    <xdr:to>
      <xdr:col>45</xdr:col>
      <xdr:colOff>322168</xdr:colOff>
      <xdr:row>61</xdr:row>
      <xdr:rowOff>43142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D2199FE3-4FA5-4111-AB11-14A4970094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235323</xdr:colOff>
      <xdr:row>3</xdr:row>
      <xdr:rowOff>182217</xdr:rowOff>
    </xdr:from>
    <xdr:to>
      <xdr:col>21</xdr:col>
      <xdr:colOff>728870</xdr:colOff>
      <xdr:row>14</xdr:row>
      <xdr:rowOff>87211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17F8CF95-CE42-471E-B91A-7C875E10E6D5}"/>
            </a:ext>
          </a:extLst>
        </xdr:cNvPr>
        <xdr:cNvSpPr txBox="1"/>
      </xdr:nvSpPr>
      <xdr:spPr>
        <a:xfrm>
          <a:off x="15467040" y="762000"/>
          <a:ext cx="2489656" cy="2099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Keller Associates Note:</a:t>
          </a:r>
        </a:p>
        <a:p>
          <a:r>
            <a:rPr lang="en-US" sz="1100"/>
            <a:t>Some days may be higher or lower depending on when readings</a:t>
          </a:r>
          <a:r>
            <a:rPr lang="en-US" sz="1100" baseline="0"/>
            <a:t> of the wells' production were taken (i.e. some days data may represent more or less than 24 hours of production).</a:t>
          </a:r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214010%20-%20Mountain%20Home\010%20General%20Water%20Support\Well%20Production\2020%20Water%20Rights%20Annual%20Report\Data%20from%20City\2020%20Daily%20Pumping%20for%20Kell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Source"/>
      <sheetName val="Main"/>
      <sheetName val="Dataset"/>
      <sheetName val="units"/>
      <sheetName val="year"/>
      <sheetName val="Version"/>
      <sheetName val="weekday"/>
    </sheetNames>
    <sheetDataSet>
      <sheetData sheetId="0"/>
      <sheetData sheetId="1">
        <row r="19">
          <cell r="C19">
            <v>2020</v>
          </cell>
        </row>
        <row r="22">
          <cell r="C22" t="str">
            <v>USG (US gallons)</v>
          </cell>
        </row>
      </sheetData>
      <sheetData sheetId="2"/>
      <sheetData sheetId="3"/>
      <sheetData sheetId="4"/>
      <sheetData sheetId="5"/>
      <sheetData sheetId="6">
        <row r="2">
          <cell r="A2">
            <v>1</v>
          </cell>
          <cell r="B2" t="str">
            <v>Sun</v>
          </cell>
        </row>
        <row r="3">
          <cell r="A3">
            <v>2</v>
          </cell>
          <cell r="B3" t="str">
            <v>Mon</v>
          </cell>
        </row>
        <row r="4">
          <cell r="A4">
            <v>3</v>
          </cell>
          <cell r="B4" t="str">
            <v>Tue</v>
          </cell>
        </row>
        <row r="5">
          <cell r="A5">
            <v>4</v>
          </cell>
          <cell r="B5" t="str">
            <v>Wed</v>
          </cell>
        </row>
        <row r="6">
          <cell r="A6">
            <v>5</v>
          </cell>
          <cell r="B6" t="str">
            <v>Thu</v>
          </cell>
        </row>
        <row r="7">
          <cell r="A7">
            <v>6</v>
          </cell>
          <cell r="B7" t="str">
            <v>Fri</v>
          </cell>
        </row>
        <row r="8">
          <cell r="A8">
            <v>7</v>
          </cell>
          <cell r="B8" t="str">
            <v>Sat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86"/>
  <sheetViews>
    <sheetView tabSelected="1" workbookViewId="0">
      <selection activeCell="H50" sqref="H50"/>
    </sheetView>
  </sheetViews>
  <sheetFormatPr defaultRowHeight="15" x14ac:dyDescent="0.25"/>
  <cols>
    <col min="1" max="1" width="15.42578125" customWidth="1"/>
    <col min="2" max="2" width="17.7109375" customWidth="1"/>
    <col min="3" max="3" width="17.42578125" bestFit="1" customWidth="1"/>
    <col min="4" max="4" width="14.7109375" bestFit="1" customWidth="1"/>
    <col min="5" max="5" width="18.42578125" bestFit="1" customWidth="1"/>
    <col min="6" max="6" width="23.140625" bestFit="1" customWidth="1"/>
    <col min="8" max="8" width="9.85546875" bestFit="1" customWidth="1"/>
    <col min="9" max="9" width="9.28515625" bestFit="1" customWidth="1"/>
    <col min="11" max="11" width="42.42578125" bestFit="1" customWidth="1"/>
  </cols>
  <sheetData>
    <row r="1" spans="1:12" ht="18.75" x14ac:dyDescent="0.3">
      <c r="A1" s="1" t="s">
        <v>0</v>
      </c>
      <c r="B1" s="1" t="s">
        <v>1</v>
      </c>
    </row>
    <row r="2" spans="1:12" ht="18.75" x14ac:dyDescent="0.3">
      <c r="A2" s="1" t="s">
        <v>2</v>
      </c>
      <c r="B2" s="1" t="s">
        <v>3</v>
      </c>
    </row>
    <row r="3" spans="1:12" ht="18.75" x14ac:dyDescent="0.3">
      <c r="A3" s="1" t="s">
        <v>4</v>
      </c>
      <c r="B3" s="1" t="s">
        <v>5</v>
      </c>
    </row>
    <row r="5" spans="1:12" ht="15.75" x14ac:dyDescent="0.25">
      <c r="A5" s="2" t="s">
        <v>6</v>
      </c>
    </row>
    <row r="6" spans="1:12" ht="15.75" x14ac:dyDescent="0.25">
      <c r="A6" s="2"/>
    </row>
    <row r="7" spans="1:12" ht="15.75" x14ac:dyDescent="0.25">
      <c r="A7" s="2"/>
      <c r="B7" s="38" t="s">
        <v>13</v>
      </c>
      <c r="C7" s="39"/>
      <c r="D7" s="39"/>
      <c r="E7" s="39"/>
      <c r="F7" s="40"/>
    </row>
    <row r="8" spans="1:12" ht="32.25" x14ac:dyDescent="0.25">
      <c r="A8" s="2"/>
      <c r="B8" s="6" t="s">
        <v>14</v>
      </c>
      <c r="C8" s="7" t="s">
        <v>15</v>
      </c>
      <c r="D8" s="7" t="s">
        <v>16</v>
      </c>
      <c r="E8" s="6" t="s">
        <v>17</v>
      </c>
      <c r="F8" s="6" t="s">
        <v>18</v>
      </c>
    </row>
    <row r="9" spans="1:12" ht="15.75" x14ac:dyDescent="0.25">
      <c r="A9" s="2"/>
      <c r="B9" s="8">
        <v>2020</v>
      </c>
      <c r="C9" s="9"/>
      <c r="D9" s="9"/>
      <c r="E9" s="9"/>
      <c r="F9" s="9"/>
    </row>
    <row r="10" spans="1:12" ht="15.75" x14ac:dyDescent="0.25">
      <c r="A10" s="2"/>
      <c r="B10" s="41" t="s">
        <v>19</v>
      </c>
      <c r="C10" s="41"/>
      <c r="D10" s="41"/>
      <c r="E10" s="41"/>
      <c r="F10" s="41"/>
    </row>
    <row r="11" spans="1:12" ht="15.75" x14ac:dyDescent="0.25">
      <c r="A11" s="2"/>
    </row>
    <row r="12" spans="1:12" x14ac:dyDescent="0.25">
      <c r="B12" s="42" t="s">
        <v>20</v>
      </c>
      <c r="C12" s="43"/>
      <c r="D12" s="43"/>
      <c r="E12" s="43"/>
      <c r="F12" s="44"/>
    </row>
    <row r="13" spans="1:12" ht="32.25" x14ac:dyDescent="0.25">
      <c r="B13" s="6" t="s">
        <v>14</v>
      </c>
      <c r="C13" s="7" t="s">
        <v>15</v>
      </c>
      <c r="D13" s="7" t="s">
        <v>16</v>
      </c>
      <c r="E13" s="6" t="s">
        <v>17</v>
      </c>
      <c r="F13" s="6" t="s">
        <v>18</v>
      </c>
      <c r="H13" s="5" t="s">
        <v>23</v>
      </c>
      <c r="I13" s="5" t="s">
        <v>24</v>
      </c>
    </row>
    <row r="14" spans="1:12" x14ac:dyDescent="0.25">
      <c r="B14" s="10">
        <v>2020</v>
      </c>
      <c r="C14" s="11"/>
      <c r="D14" s="11"/>
      <c r="E14" s="11"/>
      <c r="F14" s="11"/>
      <c r="H14" s="5">
        <v>7.4805000000000001</v>
      </c>
      <c r="I14" s="14">
        <v>43560</v>
      </c>
    </row>
    <row r="15" spans="1:12" x14ac:dyDescent="0.25">
      <c r="B15" s="41" t="s">
        <v>19</v>
      </c>
      <c r="C15" s="41"/>
      <c r="D15" s="41"/>
      <c r="E15" s="41"/>
      <c r="F15" s="41"/>
      <c r="K15" s="15"/>
      <c r="L15" s="15"/>
    </row>
    <row r="16" spans="1:12" x14ac:dyDescent="0.25">
      <c r="B16" s="12"/>
      <c r="C16" s="12"/>
      <c r="D16" s="12"/>
      <c r="E16" s="12"/>
      <c r="F16" s="12"/>
    </row>
    <row r="17" spans="1:11" x14ac:dyDescent="0.25">
      <c r="B17" s="12"/>
      <c r="C17" s="12"/>
      <c r="D17" s="12"/>
      <c r="E17" s="12"/>
      <c r="F17" s="12"/>
    </row>
    <row r="18" spans="1:11" x14ac:dyDescent="0.25">
      <c r="A18" s="3" t="s">
        <v>7</v>
      </c>
      <c r="B18" s="3" t="s">
        <v>8</v>
      </c>
      <c r="C18" s="3" t="s">
        <v>9</v>
      </c>
      <c r="D18" s="3" t="s">
        <v>10</v>
      </c>
      <c r="E18" s="3" t="s">
        <v>11</v>
      </c>
      <c r="F18" s="3" t="s">
        <v>12</v>
      </c>
    </row>
    <row r="19" spans="1:11" x14ac:dyDescent="0.25">
      <c r="A19" s="4">
        <v>43831</v>
      </c>
      <c r="B19" s="5">
        <v>1</v>
      </c>
      <c r="C19" s="24">
        <f>'City Raw Data'!P5</f>
        <v>1170110</v>
      </c>
      <c r="D19" s="24">
        <v>0</v>
      </c>
      <c r="E19" s="24">
        <f>C19+D19</f>
        <v>1170110</v>
      </c>
      <c r="F19" s="24">
        <f>SUM(E19:E25)</f>
        <v>8236925</v>
      </c>
    </row>
    <row r="20" spans="1:11" x14ac:dyDescent="0.25">
      <c r="A20" s="4">
        <v>43832</v>
      </c>
      <c r="B20" s="5">
        <v>2</v>
      </c>
      <c r="C20" s="24">
        <f>'City Raw Data'!P6</f>
        <v>1051255</v>
      </c>
      <c r="D20" s="24">
        <v>0</v>
      </c>
      <c r="E20" s="24">
        <f t="shared" ref="E20:E83" si="0">C20+D20</f>
        <v>1051255</v>
      </c>
      <c r="F20" s="24">
        <f>SUM(E20:E26)</f>
        <v>8130793</v>
      </c>
      <c r="K20" s="13" t="s">
        <v>21</v>
      </c>
    </row>
    <row r="21" spans="1:11" x14ac:dyDescent="0.25">
      <c r="A21" s="4">
        <v>43833</v>
      </c>
      <c r="B21" s="5">
        <v>3</v>
      </c>
      <c r="C21" s="24">
        <f>'City Raw Data'!P7</f>
        <v>1299593</v>
      </c>
      <c r="D21" s="24">
        <v>0</v>
      </c>
      <c r="E21" s="24">
        <f t="shared" si="0"/>
        <v>1299593</v>
      </c>
      <c r="F21" s="24">
        <f t="shared" ref="F21:F84" si="1">SUM(E21:E27)</f>
        <v>8129073</v>
      </c>
      <c r="K21" s="26" t="s">
        <v>22</v>
      </c>
    </row>
    <row r="22" spans="1:11" x14ac:dyDescent="0.25">
      <c r="A22" s="4">
        <v>43834</v>
      </c>
      <c r="B22" s="5">
        <v>4</v>
      </c>
      <c r="C22" s="24">
        <f>'City Raw Data'!P8</f>
        <v>1050580</v>
      </c>
      <c r="D22" s="24">
        <v>0</v>
      </c>
      <c r="E22" s="24">
        <f t="shared" si="0"/>
        <v>1050580</v>
      </c>
      <c r="F22" s="24">
        <f t="shared" si="1"/>
        <v>8136383</v>
      </c>
    </row>
    <row r="23" spans="1:11" x14ac:dyDescent="0.25">
      <c r="A23" s="4">
        <v>43835</v>
      </c>
      <c r="B23" s="5">
        <v>5</v>
      </c>
      <c r="C23" s="24">
        <f>'City Raw Data'!P9</f>
        <v>1370095</v>
      </c>
      <c r="D23" s="24">
        <v>0</v>
      </c>
      <c r="E23" s="24">
        <f t="shared" si="0"/>
        <v>1370095</v>
      </c>
      <c r="F23" s="24">
        <f t="shared" si="1"/>
        <v>8345042</v>
      </c>
    </row>
    <row r="24" spans="1:11" x14ac:dyDescent="0.25">
      <c r="A24" s="4">
        <v>43836</v>
      </c>
      <c r="B24" s="5">
        <v>6</v>
      </c>
      <c r="C24" s="24">
        <f>'City Raw Data'!P10</f>
        <v>962376</v>
      </c>
      <c r="D24" s="24">
        <v>0</v>
      </c>
      <c r="E24" s="24">
        <f t="shared" si="0"/>
        <v>962376</v>
      </c>
      <c r="F24" s="24">
        <f t="shared" si="1"/>
        <v>8229563</v>
      </c>
    </row>
    <row r="25" spans="1:11" x14ac:dyDescent="0.25">
      <c r="A25" s="4">
        <v>43837</v>
      </c>
      <c r="B25" s="5">
        <v>7</v>
      </c>
      <c r="C25" s="24">
        <f>'City Raw Data'!P11</f>
        <v>1332916</v>
      </c>
      <c r="D25" s="24">
        <v>0</v>
      </c>
      <c r="E25" s="24">
        <f t="shared" si="0"/>
        <v>1332916</v>
      </c>
      <c r="F25" s="24">
        <f t="shared" si="1"/>
        <v>8594422</v>
      </c>
    </row>
    <row r="26" spans="1:11" x14ac:dyDescent="0.25">
      <c r="A26" s="4">
        <v>43838</v>
      </c>
      <c r="B26" s="5">
        <v>8</v>
      </c>
      <c r="C26" s="24">
        <f>'City Raw Data'!P12</f>
        <v>1063978</v>
      </c>
      <c r="D26" s="24">
        <v>0</v>
      </c>
      <c r="E26" s="24">
        <f t="shared" si="0"/>
        <v>1063978</v>
      </c>
      <c r="F26" s="24">
        <f t="shared" si="1"/>
        <v>8239508</v>
      </c>
    </row>
    <row r="27" spans="1:11" x14ac:dyDescent="0.25">
      <c r="A27" s="4">
        <v>43839</v>
      </c>
      <c r="B27" s="5">
        <v>9</v>
      </c>
      <c r="C27" s="24">
        <f>'City Raw Data'!P13</f>
        <v>1049535</v>
      </c>
      <c r="D27" s="24">
        <v>0</v>
      </c>
      <c r="E27" s="24">
        <f t="shared" si="0"/>
        <v>1049535</v>
      </c>
      <c r="F27" s="24">
        <f t="shared" si="1"/>
        <v>8133378</v>
      </c>
    </row>
    <row r="28" spans="1:11" x14ac:dyDescent="0.25">
      <c r="A28" s="4">
        <v>43840</v>
      </c>
      <c r="B28" s="5">
        <v>10</v>
      </c>
      <c r="C28" s="24">
        <f>'City Raw Data'!P14</f>
        <v>1306903</v>
      </c>
      <c r="D28" s="24">
        <v>0</v>
      </c>
      <c r="E28" s="24">
        <f t="shared" si="0"/>
        <v>1306903</v>
      </c>
      <c r="F28" s="24">
        <f t="shared" si="1"/>
        <v>8448274</v>
      </c>
    </row>
    <row r="29" spans="1:11" x14ac:dyDescent="0.25">
      <c r="A29" s="4">
        <v>43841</v>
      </c>
      <c r="B29" s="5">
        <v>11</v>
      </c>
      <c r="C29" s="24">
        <f>'City Raw Data'!P15</f>
        <v>1259239</v>
      </c>
      <c r="D29" s="24">
        <v>0</v>
      </c>
      <c r="E29" s="24">
        <f t="shared" si="0"/>
        <v>1259239</v>
      </c>
      <c r="F29" s="24">
        <f t="shared" si="1"/>
        <v>8182496</v>
      </c>
    </row>
    <row r="30" spans="1:11" x14ac:dyDescent="0.25">
      <c r="A30" s="4">
        <v>43842</v>
      </c>
      <c r="B30" s="5">
        <v>12</v>
      </c>
      <c r="C30" s="24">
        <f>'City Raw Data'!P16</f>
        <v>1254616</v>
      </c>
      <c r="D30" s="24">
        <v>0</v>
      </c>
      <c r="E30" s="24">
        <f t="shared" si="0"/>
        <v>1254616</v>
      </c>
      <c r="F30" s="24">
        <f t="shared" si="1"/>
        <v>8133457</v>
      </c>
    </row>
    <row r="31" spans="1:11" x14ac:dyDescent="0.25">
      <c r="A31" s="4">
        <v>43843</v>
      </c>
      <c r="B31" s="5">
        <v>13</v>
      </c>
      <c r="C31" s="24">
        <f>'City Raw Data'!P17</f>
        <v>1327235</v>
      </c>
      <c r="D31" s="24">
        <v>0</v>
      </c>
      <c r="E31" s="24">
        <f t="shared" si="0"/>
        <v>1327235</v>
      </c>
      <c r="F31" s="24">
        <f t="shared" si="1"/>
        <v>7937601</v>
      </c>
    </row>
    <row r="32" spans="1:11" x14ac:dyDescent="0.25">
      <c r="A32" s="4">
        <v>43844</v>
      </c>
      <c r="B32" s="5">
        <v>14</v>
      </c>
      <c r="C32" s="24">
        <f>'City Raw Data'!P18</f>
        <v>978002</v>
      </c>
      <c r="D32" s="24">
        <v>0</v>
      </c>
      <c r="E32" s="24">
        <f t="shared" si="0"/>
        <v>978002</v>
      </c>
      <c r="F32" s="24">
        <f t="shared" si="1"/>
        <v>7919956</v>
      </c>
    </row>
    <row r="33" spans="1:6" x14ac:dyDescent="0.25">
      <c r="A33" s="4">
        <v>43845</v>
      </c>
      <c r="B33" s="5">
        <v>15</v>
      </c>
      <c r="C33" s="24">
        <f>'City Raw Data'!P19</f>
        <v>957848</v>
      </c>
      <c r="D33" s="24">
        <v>0</v>
      </c>
      <c r="E33" s="24">
        <f t="shared" si="0"/>
        <v>957848</v>
      </c>
      <c r="F33" s="24">
        <f t="shared" si="1"/>
        <v>7917991</v>
      </c>
    </row>
    <row r="34" spans="1:6" x14ac:dyDescent="0.25">
      <c r="A34" s="4">
        <v>43846</v>
      </c>
      <c r="B34" s="5">
        <v>16</v>
      </c>
      <c r="C34" s="24">
        <f>'City Raw Data'!P20</f>
        <v>1364431</v>
      </c>
      <c r="D34" s="24">
        <v>0</v>
      </c>
      <c r="E34" s="24">
        <f t="shared" si="0"/>
        <v>1364431</v>
      </c>
      <c r="F34" s="24">
        <f t="shared" si="1"/>
        <v>8402588</v>
      </c>
    </row>
    <row r="35" spans="1:6" x14ac:dyDescent="0.25">
      <c r="A35" s="4">
        <v>43847</v>
      </c>
      <c r="B35" s="5">
        <v>17</v>
      </c>
      <c r="C35" s="24">
        <f>'City Raw Data'!P21</f>
        <v>1041125</v>
      </c>
      <c r="D35" s="24">
        <v>0</v>
      </c>
      <c r="E35" s="24">
        <f t="shared" si="0"/>
        <v>1041125</v>
      </c>
      <c r="F35" s="24">
        <f t="shared" si="1"/>
        <v>8050365</v>
      </c>
    </row>
    <row r="36" spans="1:6" x14ac:dyDescent="0.25">
      <c r="A36" s="4">
        <v>43848</v>
      </c>
      <c r="B36" s="5">
        <v>18</v>
      </c>
      <c r="C36" s="24">
        <f>'City Raw Data'!P22</f>
        <v>1210200</v>
      </c>
      <c r="D36" s="24">
        <v>0</v>
      </c>
      <c r="E36" s="24">
        <f t="shared" si="0"/>
        <v>1210200</v>
      </c>
      <c r="F36" s="24">
        <f t="shared" si="1"/>
        <v>8312102</v>
      </c>
    </row>
    <row r="37" spans="1:6" x14ac:dyDescent="0.25">
      <c r="A37" s="4">
        <v>43849</v>
      </c>
      <c r="B37" s="5">
        <v>19</v>
      </c>
      <c r="C37" s="24">
        <f>'City Raw Data'!P23</f>
        <v>1058760</v>
      </c>
      <c r="D37" s="24">
        <v>0</v>
      </c>
      <c r="E37" s="24">
        <f t="shared" si="0"/>
        <v>1058760</v>
      </c>
      <c r="F37" s="24">
        <f t="shared" si="1"/>
        <v>8147270</v>
      </c>
    </row>
    <row r="38" spans="1:6" x14ac:dyDescent="0.25">
      <c r="A38" s="4">
        <v>43850</v>
      </c>
      <c r="B38" s="5">
        <v>20</v>
      </c>
      <c r="C38" s="24">
        <f>'City Raw Data'!P24</f>
        <v>1309590</v>
      </c>
      <c r="D38" s="24">
        <v>0</v>
      </c>
      <c r="E38" s="24">
        <f t="shared" si="0"/>
        <v>1309590</v>
      </c>
      <c r="F38" s="24">
        <f t="shared" si="1"/>
        <v>8310841</v>
      </c>
    </row>
    <row r="39" spans="1:6" x14ac:dyDescent="0.25">
      <c r="A39" s="4">
        <v>43851</v>
      </c>
      <c r="B39" s="5">
        <v>21</v>
      </c>
      <c r="C39" s="24">
        <f>'City Raw Data'!P25</f>
        <v>976037</v>
      </c>
      <c r="D39" s="24">
        <v>0</v>
      </c>
      <c r="E39" s="24">
        <f t="shared" si="0"/>
        <v>976037</v>
      </c>
      <c r="F39" s="24">
        <f t="shared" si="1"/>
        <v>7987143</v>
      </c>
    </row>
    <row r="40" spans="1:6" x14ac:dyDescent="0.25">
      <c r="A40" s="4">
        <v>43852</v>
      </c>
      <c r="B40" s="5">
        <v>22</v>
      </c>
      <c r="C40" s="24">
        <f>'City Raw Data'!P26</f>
        <v>1442445</v>
      </c>
      <c r="D40" s="24">
        <v>0</v>
      </c>
      <c r="E40" s="24">
        <f t="shared" si="0"/>
        <v>1442445</v>
      </c>
      <c r="F40" s="24">
        <f t="shared" si="1"/>
        <v>8305779</v>
      </c>
    </row>
    <row r="41" spans="1:6" x14ac:dyDescent="0.25">
      <c r="A41" s="4">
        <v>43853</v>
      </c>
      <c r="B41" s="5">
        <v>23</v>
      </c>
      <c r="C41" s="24">
        <f>'City Raw Data'!P27</f>
        <v>1012208</v>
      </c>
      <c r="D41" s="24">
        <v>0</v>
      </c>
      <c r="E41" s="24">
        <f t="shared" si="0"/>
        <v>1012208</v>
      </c>
      <c r="F41" s="24">
        <f t="shared" si="1"/>
        <v>7947794</v>
      </c>
    </row>
    <row r="42" spans="1:6" x14ac:dyDescent="0.25">
      <c r="A42" s="4">
        <v>43854</v>
      </c>
      <c r="B42" s="5">
        <v>24</v>
      </c>
      <c r="C42" s="24">
        <f>'City Raw Data'!P28</f>
        <v>1302862</v>
      </c>
      <c r="D42" s="24">
        <v>0</v>
      </c>
      <c r="E42" s="24">
        <f t="shared" si="0"/>
        <v>1302862</v>
      </c>
      <c r="F42" s="24">
        <f t="shared" si="1"/>
        <v>8116248</v>
      </c>
    </row>
    <row r="43" spans="1:6" x14ac:dyDescent="0.25">
      <c r="A43" s="4">
        <v>43855</v>
      </c>
      <c r="B43" s="5">
        <v>25</v>
      </c>
      <c r="C43" s="24">
        <f>'City Raw Data'!P29</f>
        <v>1045368</v>
      </c>
      <c r="D43" s="24">
        <v>0</v>
      </c>
      <c r="E43" s="24">
        <f t="shared" si="0"/>
        <v>1045368</v>
      </c>
      <c r="F43" s="24">
        <f t="shared" si="1"/>
        <v>7769150</v>
      </c>
    </row>
    <row r="44" spans="1:6" x14ac:dyDescent="0.25">
      <c r="A44" s="4">
        <v>43856</v>
      </c>
      <c r="B44" s="5">
        <v>26</v>
      </c>
      <c r="C44" s="24">
        <f>'City Raw Data'!P30</f>
        <v>1222331</v>
      </c>
      <c r="D44" s="24">
        <v>0</v>
      </c>
      <c r="E44" s="24">
        <f t="shared" si="0"/>
        <v>1222331</v>
      </c>
      <c r="F44" s="24">
        <f t="shared" si="1"/>
        <v>8150998</v>
      </c>
    </row>
    <row r="45" spans="1:6" x14ac:dyDescent="0.25">
      <c r="A45" s="4">
        <v>43857</v>
      </c>
      <c r="B45" s="5">
        <v>27</v>
      </c>
      <c r="C45" s="24">
        <f>'City Raw Data'!P31</f>
        <v>985892</v>
      </c>
      <c r="D45" s="24">
        <v>0</v>
      </c>
      <c r="E45" s="24">
        <f t="shared" si="0"/>
        <v>985892</v>
      </c>
      <c r="F45" s="24">
        <f t="shared" si="1"/>
        <v>7864436</v>
      </c>
    </row>
    <row r="46" spans="1:6" x14ac:dyDescent="0.25">
      <c r="A46" s="4">
        <v>43858</v>
      </c>
      <c r="B46" s="5">
        <v>28</v>
      </c>
      <c r="C46" s="24">
        <f>'City Raw Data'!P32</f>
        <v>1294673</v>
      </c>
      <c r="D46" s="24">
        <v>0</v>
      </c>
      <c r="E46" s="24">
        <f t="shared" si="0"/>
        <v>1294673</v>
      </c>
      <c r="F46" s="24">
        <f t="shared" si="1"/>
        <v>8193933</v>
      </c>
    </row>
    <row r="47" spans="1:6" x14ac:dyDescent="0.25">
      <c r="A47" s="4">
        <v>43859</v>
      </c>
      <c r="B47" s="5">
        <v>29</v>
      </c>
      <c r="C47" s="24">
        <f>'City Raw Data'!P33</f>
        <v>1084460</v>
      </c>
      <c r="D47" s="24">
        <v>0</v>
      </c>
      <c r="E47" s="24">
        <f t="shared" si="0"/>
        <v>1084460</v>
      </c>
      <c r="F47" s="24">
        <f t="shared" si="1"/>
        <v>7837716</v>
      </c>
    </row>
    <row r="48" spans="1:6" x14ac:dyDescent="0.25">
      <c r="A48" s="4">
        <v>43860</v>
      </c>
      <c r="B48" s="5">
        <v>30</v>
      </c>
      <c r="C48" s="24">
        <f>'City Raw Data'!P34</f>
        <v>1180662</v>
      </c>
      <c r="D48" s="24">
        <v>0</v>
      </c>
      <c r="E48" s="24">
        <f t="shared" si="0"/>
        <v>1180662</v>
      </c>
      <c r="F48" s="24">
        <f t="shared" si="1"/>
        <v>8105405</v>
      </c>
    </row>
    <row r="49" spans="1:6" x14ac:dyDescent="0.25">
      <c r="A49" s="4">
        <v>43861</v>
      </c>
      <c r="B49" s="5">
        <v>31</v>
      </c>
      <c r="C49" s="24">
        <f>'City Raw Data'!P35</f>
        <v>955764</v>
      </c>
      <c r="D49" s="24">
        <v>0</v>
      </c>
      <c r="E49" s="24">
        <f t="shared" si="0"/>
        <v>955764</v>
      </c>
      <c r="F49" s="24">
        <f t="shared" si="1"/>
        <v>7931533</v>
      </c>
    </row>
    <row r="50" spans="1:6" x14ac:dyDescent="0.25">
      <c r="A50" s="4">
        <v>43862</v>
      </c>
      <c r="B50" s="5">
        <v>32</v>
      </c>
      <c r="C50" s="24">
        <f>'City Raw Data'!P36</f>
        <v>1427216</v>
      </c>
      <c r="D50" s="24">
        <v>0</v>
      </c>
      <c r="E50" s="24">
        <f t="shared" si="0"/>
        <v>1427216</v>
      </c>
      <c r="F50" s="24">
        <f t="shared" si="1"/>
        <v>8203690</v>
      </c>
    </row>
    <row r="51" spans="1:6" x14ac:dyDescent="0.25">
      <c r="A51" s="4">
        <v>43863</v>
      </c>
      <c r="B51" s="5">
        <v>33</v>
      </c>
      <c r="C51" s="24">
        <f>'City Raw Data'!P37</f>
        <v>935769</v>
      </c>
      <c r="D51" s="24">
        <v>0</v>
      </c>
      <c r="E51" s="24">
        <f t="shared" si="0"/>
        <v>935769</v>
      </c>
      <c r="F51" s="24">
        <f t="shared" si="1"/>
        <v>7740172</v>
      </c>
    </row>
    <row r="52" spans="1:6" x14ac:dyDescent="0.25">
      <c r="A52" s="4">
        <v>43864</v>
      </c>
      <c r="B52" s="5">
        <v>34</v>
      </c>
      <c r="C52" s="24">
        <f>'City Raw Data'!P38</f>
        <v>1315389</v>
      </c>
      <c r="D52" s="24">
        <v>0</v>
      </c>
      <c r="E52" s="24">
        <f t="shared" si="0"/>
        <v>1315389</v>
      </c>
      <c r="F52" s="24">
        <f t="shared" si="1"/>
        <v>8200188</v>
      </c>
    </row>
    <row r="53" spans="1:6" x14ac:dyDescent="0.25">
      <c r="A53" s="4">
        <v>43865</v>
      </c>
      <c r="B53" s="5">
        <v>35</v>
      </c>
      <c r="C53" s="24">
        <f>'City Raw Data'!P39</f>
        <v>938456</v>
      </c>
      <c r="D53" s="24">
        <v>0</v>
      </c>
      <c r="E53" s="24">
        <f t="shared" si="0"/>
        <v>938456</v>
      </c>
      <c r="F53" s="24">
        <f t="shared" si="1"/>
        <v>7924165</v>
      </c>
    </row>
    <row r="54" spans="1:6" x14ac:dyDescent="0.25">
      <c r="A54" s="4">
        <v>43866</v>
      </c>
      <c r="B54" s="5">
        <v>36</v>
      </c>
      <c r="C54" s="24">
        <f>'City Raw Data'!P40</f>
        <v>1352149</v>
      </c>
      <c r="D54" s="24">
        <v>0</v>
      </c>
      <c r="E54" s="24">
        <f t="shared" si="0"/>
        <v>1352149</v>
      </c>
      <c r="F54" s="24">
        <f t="shared" si="1"/>
        <v>8315396</v>
      </c>
    </row>
    <row r="55" spans="1:6" x14ac:dyDescent="0.25">
      <c r="A55" s="4">
        <v>43867</v>
      </c>
      <c r="B55" s="5">
        <v>37</v>
      </c>
      <c r="C55" s="24">
        <f>'City Raw Data'!P41</f>
        <v>1006790</v>
      </c>
      <c r="D55" s="24">
        <v>0</v>
      </c>
      <c r="E55" s="24">
        <f t="shared" si="0"/>
        <v>1006790</v>
      </c>
      <c r="F55" s="24">
        <f t="shared" si="1"/>
        <v>7933875</v>
      </c>
    </row>
    <row r="56" spans="1:6" x14ac:dyDescent="0.25">
      <c r="A56" s="4">
        <v>43868</v>
      </c>
      <c r="B56" s="5">
        <v>38</v>
      </c>
      <c r="C56" s="24">
        <f>'City Raw Data'!P42</f>
        <v>1227921</v>
      </c>
      <c r="D56" s="24">
        <v>0</v>
      </c>
      <c r="E56" s="24">
        <f t="shared" si="0"/>
        <v>1227921</v>
      </c>
      <c r="F56" s="24">
        <f t="shared" si="1"/>
        <v>8286991</v>
      </c>
    </row>
    <row r="57" spans="1:6" x14ac:dyDescent="0.25">
      <c r="A57" s="4">
        <v>43869</v>
      </c>
      <c r="B57" s="5">
        <v>39</v>
      </c>
      <c r="C57" s="24">
        <f>'City Raw Data'!P43</f>
        <v>963698</v>
      </c>
      <c r="D57" s="24">
        <v>0</v>
      </c>
      <c r="E57" s="24">
        <f t="shared" si="0"/>
        <v>963698</v>
      </c>
      <c r="F57" s="24">
        <f t="shared" si="1"/>
        <v>8138854</v>
      </c>
    </row>
    <row r="58" spans="1:6" x14ac:dyDescent="0.25">
      <c r="A58" s="4">
        <v>43870</v>
      </c>
      <c r="B58" s="5">
        <v>40</v>
      </c>
      <c r="C58" s="24">
        <f>'City Raw Data'!P44</f>
        <v>1395785</v>
      </c>
      <c r="D58" s="24">
        <v>0</v>
      </c>
      <c r="E58" s="24">
        <f t="shared" si="0"/>
        <v>1395785</v>
      </c>
      <c r="F58" s="24">
        <f t="shared" si="1"/>
        <v>8224076</v>
      </c>
    </row>
    <row r="59" spans="1:6" x14ac:dyDescent="0.25">
      <c r="A59" s="4">
        <v>43871</v>
      </c>
      <c r="B59" s="5">
        <v>41</v>
      </c>
      <c r="C59" s="24">
        <f>'City Raw Data'!P45</f>
        <v>1039366</v>
      </c>
      <c r="D59" s="24">
        <v>0</v>
      </c>
      <c r="E59" s="24">
        <f t="shared" si="0"/>
        <v>1039366</v>
      </c>
      <c r="F59" s="24">
        <f t="shared" si="1"/>
        <v>8065375</v>
      </c>
    </row>
    <row r="60" spans="1:6" x14ac:dyDescent="0.25">
      <c r="A60" s="4">
        <v>43872</v>
      </c>
      <c r="B60" s="5">
        <v>42</v>
      </c>
      <c r="C60" s="24">
        <f>'City Raw Data'!P46</f>
        <v>1329687</v>
      </c>
      <c r="D60" s="24">
        <v>0</v>
      </c>
      <c r="E60" s="24">
        <f t="shared" si="0"/>
        <v>1329687</v>
      </c>
      <c r="F60" s="24">
        <f t="shared" si="1"/>
        <v>8003620</v>
      </c>
    </row>
    <row r="61" spans="1:6" x14ac:dyDescent="0.25">
      <c r="A61" s="4">
        <v>43873</v>
      </c>
      <c r="B61" s="5">
        <v>43</v>
      </c>
      <c r="C61" s="24">
        <f>'City Raw Data'!P47</f>
        <v>970628</v>
      </c>
      <c r="D61" s="24">
        <v>0</v>
      </c>
      <c r="E61" s="24">
        <f t="shared" si="0"/>
        <v>970628</v>
      </c>
      <c r="F61" s="24">
        <f t="shared" si="1"/>
        <v>8058287</v>
      </c>
    </row>
    <row r="62" spans="1:6" x14ac:dyDescent="0.25">
      <c r="A62" s="4">
        <v>43874</v>
      </c>
      <c r="B62" s="5">
        <v>44</v>
      </c>
      <c r="C62" s="24">
        <f>'City Raw Data'!P48</f>
        <v>1359906</v>
      </c>
      <c r="D62" s="24">
        <v>0</v>
      </c>
      <c r="E62" s="24">
        <f t="shared" si="0"/>
        <v>1359906</v>
      </c>
      <c r="F62" s="24">
        <f t="shared" si="1"/>
        <v>8108702</v>
      </c>
    </row>
    <row r="63" spans="1:6" x14ac:dyDescent="0.25">
      <c r="A63" s="4">
        <v>43875</v>
      </c>
      <c r="B63" s="5">
        <v>45</v>
      </c>
      <c r="C63" s="24">
        <f>'City Raw Data'!P49</f>
        <v>1079784</v>
      </c>
      <c r="D63" s="24">
        <v>0</v>
      </c>
      <c r="E63" s="24">
        <f t="shared" si="0"/>
        <v>1079784</v>
      </c>
      <c r="F63" s="24">
        <f t="shared" si="1"/>
        <v>8103807</v>
      </c>
    </row>
    <row r="64" spans="1:6" x14ac:dyDescent="0.25">
      <c r="A64" s="4">
        <v>43876</v>
      </c>
      <c r="B64" s="5">
        <v>46</v>
      </c>
      <c r="C64" s="24">
        <f>'City Raw Data'!P50</f>
        <v>1048920</v>
      </c>
      <c r="D64" s="24">
        <v>0</v>
      </c>
      <c r="E64" s="24">
        <f t="shared" si="0"/>
        <v>1048920</v>
      </c>
      <c r="F64" s="24">
        <f t="shared" si="1"/>
        <v>8098387</v>
      </c>
    </row>
    <row r="65" spans="1:6" x14ac:dyDescent="0.25">
      <c r="A65" s="4">
        <v>43877</v>
      </c>
      <c r="B65" s="5">
        <v>47</v>
      </c>
      <c r="C65" s="24">
        <f>'City Raw Data'!P51</f>
        <v>1237084</v>
      </c>
      <c r="D65" s="24">
        <v>0</v>
      </c>
      <c r="E65" s="24">
        <f t="shared" si="0"/>
        <v>1237084</v>
      </c>
      <c r="F65" s="24">
        <f t="shared" si="1"/>
        <v>8096460</v>
      </c>
    </row>
    <row r="66" spans="1:6" x14ac:dyDescent="0.25">
      <c r="A66" s="4">
        <v>43878</v>
      </c>
      <c r="B66" s="5">
        <v>48</v>
      </c>
      <c r="C66" s="24">
        <f>'City Raw Data'!P52</f>
        <v>977611</v>
      </c>
      <c r="D66" s="24">
        <v>0</v>
      </c>
      <c r="E66" s="24">
        <f t="shared" si="0"/>
        <v>977611</v>
      </c>
      <c r="F66" s="24">
        <f t="shared" si="1"/>
        <v>8188670</v>
      </c>
    </row>
    <row r="67" spans="1:6" x14ac:dyDescent="0.25">
      <c r="A67" s="4">
        <v>43879</v>
      </c>
      <c r="B67" s="5">
        <v>49</v>
      </c>
      <c r="C67" s="24">
        <f>'City Raw Data'!P53</f>
        <v>1384354</v>
      </c>
      <c r="D67" s="24">
        <v>0</v>
      </c>
      <c r="E67" s="24">
        <f t="shared" si="0"/>
        <v>1384354</v>
      </c>
      <c r="F67" s="24">
        <f t="shared" si="1"/>
        <v>8192985</v>
      </c>
    </row>
    <row r="68" spans="1:6" x14ac:dyDescent="0.25">
      <c r="A68" s="4">
        <v>43880</v>
      </c>
      <c r="B68" s="5">
        <v>50</v>
      </c>
      <c r="C68" s="24">
        <f>'City Raw Data'!P54</f>
        <v>1021043</v>
      </c>
      <c r="D68" s="24">
        <v>0</v>
      </c>
      <c r="E68" s="24">
        <f t="shared" si="0"/>
        <v>1021043</v>
      </c>
      <c r="F68" s="24">
        <f t="shared" si="1"/>
        <v>8237306</v>
      </c>
    </row>
    <row r="69" spans="1:6" x14ac:dyDescent="0.25">
      <c r="A69" s="4">
        <v>43881</v>
      </c>
      <c r="B69" s="5">
        <v>51</v>
      </c>
      <c r="C69" s="24">
        <f>'City Raw Data'!P55</f>
        <v>1355011</v>
      </c>
      <c r="D69" s="24">
        <v>0</v>
      </c>
      <c r="E69" s="24">
        <f t="shared" si="0"/>
        <v>1355011</v>
      </c>
      <c r="F69" s="24">
        <f t="shared" si="1"/>
        <v>8218308</v>
      </c>
    </row>
    <row r="70" spans="1:6" x14ac:dyDescent="0.25">
      <c r="A70" s="4">
        <v>43882</v>
      </c>
      <c r="B70" s="5">
        <v>52</v>
      </c>
      <c r="C70" s="24">
        <f>'City Raw Data'!P56</f>
        <v>1074364</v>
      </c>
      <c r="D70" s="24">
        <v>0</v>
      </c>
      <c r="E70" s="24">
        <f t="shared" si="0"/>
        <v>1074364</v>
      </c>
      <c r="F70" s="24">
        <f t="shared" si="1"/>
        <v>8207112</v>
      </c>
    </row>
    <row r="71" spans="1:6" x14ac:dyDescent="0.25">
      <c r="A71" s="4">
        <v>43883</v>
      </c>
      <c r="B71" s="5">
        <v>53</v>
      </c>
      <c r="C71" s="24">
        <f>'City Raw Data'!P57</f>
        <v>1046993</v>
      </c>
      <c r="D71" s="24">
        <v>0</v>
      </c>
      <c r="E71" s="24">
        <f t="shared" si="0"/>
        <v>1046993</v>
      </c>
      <c r="F71" s="24">
        <f t="shared" si="1"/>
        <v>8261312</v>
      </c>
    </row>
    <row r="72" spans="1:6" x14ac:dyDescent="0.25">
      <c r="A72" s="4">
        <v>43884</v>
      </c>
      <c r="B72" s="5">
        <v>54</v>
      </c>
      <c r="C72" s="24">
        <f>'City Raw Data'!P58</f>
        <v>1329294</v>
      </c>
      <c r="D72" s="24">
        <v>0</v>
      </c>
      <c r="E72" s="24">
        <f t="shared" si="0"/>
        <v>1329294</v>
      </c>
      <c r="F72" s="24">
        <f t="shared" si="1"/>
        <v>8354032</v>
      </c>
    </row>
    <row r="73" spans="1:6" x14ac:dyDescent="0.25">
      <c r="A73" s="4">
        <v>43885</v>
      </c>
      <c r="B73" s="5">
        <v>55</v>
      </c>
      <c r="C73" s="24">
        <f>'City Raw Data'!P59</f>
        <v>981926</v>
      </c>
      <c r="D73" s="24">
        <v>0</v>
      </c>
      <c r="E73" s="24">
        <f t="shared" si="0"/>
        <v>981926</v>
      </c>
      <c r="F73" s="24">
        <f t="shared" si="1"/>
        <v>8301671</v>
      </c>
    </row>
    <row r="74" spans="1:6" x14ac:dyDescent="0.25">
      <c r="A74" s="4">
        <v>43886</v>
      </c>
      <c r="B74" s="5">
        <v>56</v>
      </c>
      <c r="C74" s="24">
        <f>'City Raw Data'!P60</f>
        <v>1428675</v>
      </c>
      <c r="D74" s="24">
        <v>0</v>
      </c>
      <c r="E74" s="24">
        <f t="shared" si="0"/>
        <v>1428675</v>
      </c>
      <c r="F74" s="24">
        <f t="shared" si="1"/>
        <v>8485853</v>
      </c>
    </row>
    <row r="75" spans="1:6" x14ac:dyDescent="0.25">
      <c r="A75" s="4">
        <v>43887</v>
      </c>
      <c r="B75" s="5">
        <v>57</v>
      </c>
      <c r="C75" s="24">
        <f>'City Raw Data'!P61</f>
        <v>1002045</v>
      </c>
      <c r="D75" s="24">
        <v>0</v>
      </c>
      <c r="E75" s="24">
        <f t="shared" si="0"/>
        <v>1002045</v>
      </c>
      <c r="F75" s="24">
        <f t="shared" si="1"/>
        <v>8268177</v>
      </c>
    </row>
    <row r="76" spans="1:6" x14ac:dyDescent="0.25">
      <c r="A76" s="4">
        <v>43888</v>
      </c>
      <c r="B76" s="5">
        <v>58</v>
      </c>
      <c r="C76" s="24">
        <f>'City Raw Data'!P62</f>
        <v>1343815</v>
      </c>
      <c r="D76" s="24">
        <v>0</v>
      </c>
      <c r="E76" s="24">
        <f t="shared" si="0"/>
        <v>1343815</v>
      </c>
      <c r="F76" s="24">
        <f t="shared" si="1"/>
        <v>8603949</v>
      </c>
    </row>
    <row r="77" spans="1:6" x14ac:dyDescent="0.25">
      <c r="A77" s="4">
        <v>43889</v>
      </c>
      <c r="B77" s="5">
        <v>59</v>
      </c>
      <c r="C77" s="24">
        <f>'City Raw Data'!P63</f>
        <v>1128564</v>
      </c>
      <c r="D77" s="24">
        <v>0</v>
      </c>
      <c r="E77" s="24">
        <f t="shared" si="0"/>
        <v>1128564</v>
      </c>
      <c r="F77" s="24">
        <f t="shared" si="1"/>
        <v>8701968</v>
      </c>
    </row>
    <row r="78" spans="1:6" x14ac:dyDescent="0.25">
      <c r="A78" s="4">
        <v>43890</v>
      </c>
      <c r="B78" s="5">
        <v>60</v>
      </c>
      <c r="C78" s="24">
        <f>'City Raw Data'!P64</f>
        <v>1139713</v>
      </c>
      <c r="D78" s="24">
        <v>0</v>
      </c>
      <c r="E78" s="24">
        <f t="shared" si="0"/>
        <v>1139713</v>
      </c>
      <c r="F78" s="24">
        <f t="shared" si="1"/>
        <v>9080123</v>
      </c>
    </row>
    <row r="79" spans="1:6" x14ac:dyDescent="0.25">
      <c r="A79" s="4">
        <v>43891</v>
      </c>
      <c r="B79" s="5">
        <v>61</v>
      </c>
      <c r="C79" s="24">
        <f>'City Raw Data'!P65</f>
        <v>1276933</v>
      </c>
      <c r="D79" s="24">
        <v>0</v>
      </c>
      <c r="E79" s="24">
        <f t="shared" si="0"/>
        <v>1276933</v>
      </c>
      <c r="F79" s="24">
        <f t="shared" si="1"/>
        <v>9381956</v>
      </c>
    </row>
    <row r="80" spans="1:6" x14ac:dyDescent="0.25">
      <c r="A80" s="4">
        <v>43892</v>
      </c>
      <c r="B80" s="5">
        <v>62</v>
      </c>
      <c r="C80" s="24">
        <f>'City Raw Data'!P66</f>
        <v>1166108</v>
      </c>
      <c r="D80" s="24">
        <v>0</v>
      </c>
      <c r="E80" s="24">
        <f t="shared" si="0"/>
        <v>1166108</v>
      </c>
      <c r="F80" s="24">
        <f t="shared" si="1"/>
        <v>9943724</v>
      </c>
    </row>
    <row r="81" spans="1:6" x14ac:dyDescent="0.25">
      <c r="A81" s="4">
        <v>43893</v>
      </c>
      <c r="B81" s="5">
        <v>63</v>
      </c>
      <c r="C81" s="24">
        <f>'City Raw Data'!P67</f>
        <v>1210999</v>
      </c>
      <c r="D81" s="24">
        <v>0</v>
      </c>
      <c r="E81" s="24">
        <f t="shared" si="0"/>
        <v>1210999</v>
      </c>
      <c r="F81" s="24">
        <f t="shared" si="1"/>
        <v>10215005</v>
      </c>
    </row>
    <row r="82" spans="1:6" x14ac:dyDescent="0.25">
      <c r="A82" s="4">
        <v>43894</v>
      </c>
      <c r="B82" s="5">
        <v>64</v>
      </c>
      <c r="C82" s="24">
        <f>'City Raw Data'!P68</f>
        <v>1337817</v>
      </c>
      <c r="D82" s="24">
        <v>0</v>
      </c>
      <c r="E82" s="24">
        <f t="shared" si="0"/>
        <v>1337817</v>
      </c>
      <c r="F82" s="24">
        <f t="shared" si="1"/>
        <v>10232068</v>
      </c>
    </row>
    <row r="83" spans="1:6" x14ac:dyDescent="0.25">
      <c r="A83" s="4">
        <v>43895</v>
      </c>
      <c r="B83" s="5">
        <v>65</v>
      </c>
      <c r="C83" s="24">
        <f>'City Raw Data'!P69</f>
        <v>1441834</v>
      </c>
      <c r="D83" s="24">
        <v>0</v>
      </c>
      <c r="E83" s="24">
        <f t="shared" si="0"/>
        <v>1441834</v>
      </c>
      <c r="F83" s="24">
        <f t="shared" si="1"/>
        <v>10162089</v>
      </c>
    </row>
    <row r="84" spans="1:6" x14ac:dyDescent="0.25">
      <c r="A84" s="4">
        <v>43896</v>
      </c>
      <c r="B84" s="5">
        <v>66</v>
      </c>
      <c r="C84" s="24">
        <f>'City Raw Data'!P70</f>
        <v>1506719</v>
      </c>
      <c r="D84" s="24">
        <v>0</v>
      </c>
      <c r="E84" s="24">
        <f t="shared" ref="E84:E147" si="2">C84+D84</f>
        <v>1506719</v>
      </c>
      <c r="F84" s="24">
        <f t="shared" si="1"/>
        <v>10554651</v>
      </c>
    </row>
    <row r="85" spans="1:6" x14ac:dyDescent="0.25">
      <c r="A85" s="4">
        <v>43897</v>
      </c>
      <c r="B85" s="5">
        <v>67</v>
      </c>
      <c r="C85" s="24">
        <f>'City Raw Data'!P71</f>
        <v>1441546</v>
      </c>
      <c r="D85" s="24">
        <v>0</v>
      </c>
      <c r="E85" s="24">
        <f t="shared" si="2"/>
        <v>1441546</v>
      </c>
      <c r="F85" s="24">
        <f t="shared" ref="F85:F148" si="3">SUM(E85:E91)</f>
        <v>10717857</v>
      </c>
    </row>
    <row r="86" spans="1:6" x14ac:dyDescent="0.25">
      <c r="A86" s="4">
        <v>43898</v>
      </c>
      <c r="B86" s="5">
        <v>68</v>
      </c>
      <c r="C86" s="24">
        <f>'City Raw Data'!P72</f>
        <v>1838701</v>
      </c>
      <c r="D86" s="24">
        <v>0</v>
      </c>
      <c r="E86" s="24">
        <f t="shared" si="2"/>
        <v>1838701</v>
      </c>
      <c r="F86" s="24">
        <f t="shared" si="3"/>
        <v>10674575</v>
      </c>
    </row>
    <row r="87" spans="1:6" x14ac:dyDescent="0.25">
      <c r="A87" s="4">
        <v>43899</v>
      </c>
      <c r="B87" s="5">
        <v>69</v>
      </c>
      <c r="C87" s="24">
        <f>'City Raw Data'!P73</f>
        <v>1437389</v>
      </c>
      <c r="D87" s="24">
        <v>0</v>
      </c>
      <c r="E87" s="24">
        <f t="shared" si="2"/>
        <v>1437389</v>
      </c>
      <c r="F87" s="24">
        <f t="shared" si="3"/>
        <v>10170419</v>
      </c>
    </row>
    <row r="88" spans="1:6" x14ac:dyDescent="0.25">
      <c r="A88" s="4">
        <v>43900</v>
      </c>
      <c r="B88" s="5">
        <v>70</v>
      </c>
      <c r="C88" s="24">
        <f>'City Raw Data'!P74</f>
        <v>1228062</v>
      </c>
      <c r="D88" s="24">
        <v>0</v>
      </c>
      <c r="E88" s="24">
        <f t="shared" si="2"/>
        <v>1228062</v>
      </c>
      <c r="F88" s="24">
        <f t="shared" si="3"/>
        <v>10071034</v>
      </c>
    </row>
    <row r="89" spans="1:6" x14ac:dyDescent="0.25">
      <c r="A89" s="4">
        <v>43901</v>
      </c>
      <c r="B89" s="5">
        <v>71</v>
      </c>
      <c r="C89" s="24">
        <f>'City Raw Data'!P75</f>
        <v>1267838</v>
      </c>
      <c r="D89" s="24">
        <v>0</v>
      </c>
      <c r="E89" s="24">
        <f t="shared" si="2"/>
        <v>1267838</v>
      </c>
      <c r="F89" s="24">
        <f t="shared" si="3"/>
        <v>10596314</v>
      </c>
    </row>
    <row r="90" spans="1:6" x14ac:dyDescent="0.25">
      <c r="A90" s="4">
        <v>43902</v>
      </c>
      <c r="B90" s="5">
        <v>72</v>
      </c>
      <c r="C90" s="24">
        <f>'City Raw Data'!P76</f>
        <v>1834396</v>
      </c>
      <c r="D90" s="24">
        <v>0</v>
      </c>
      <c r="E90" s="24">
        <f t="shared" si="2"/>
        <v>1834396</v>
      </c>
      <c r="F90" s="24">
        <f t="shared" si="3"/>
        <v>11167166</v>
      </c>
    </row>
    <row r="91" spans="1:6" x14ac:dyDescent="0.25">
      <c r="A91" s="4">
        <v>43903</v>
      </c>
      <c r="B91" s="5">
        <v>73</v>
      </c>
      <c r="C91" s="24">
        <f>'City Raw Data'!P77</f>
        <v>1669925</v>
      </c>
      <c r="D91" s="24">
        <v>0</v>
      </c>
      <c r="E91" s="24">
        <f t="shared" si="2"/>
        <v>1669925</v>
      </c>
      <c r="F91" s="24">
        <f t="shared" si="3"/>
        <v>10765313</v>
      </c>
    </row>
    <row r="92" spans="1:6" x14ac:dyDescent="0.25">
      <c r="A92" s="4">
        <v>43904</v>
      </c>
      <c r="B92" s="5">
        <v>74</v>
      </c>
      <c r="C92" s="24">
        <f>'City Raw Data'!P78</f>
        <v>1398264</v>
      </c>
      <c r="D92" s="24">
        <v>0</v>
      </c>
      <c r="E92" s="24">
        <f t="shared" si="2"/>
        <v>1398264</v>
      </c>
      <c r="F92" s="24">
        <f t="shared" si="3"/>
        <v>10774550</v>
      </c>
    </row>
    <row r="93" spans="1:6" x14ac:dyDescent="0.25">
      <c r="A93" s="4">
        <v>43905</v>
      </c>
      <c r="B93" s="5">
        <v>75</v>
      </c>
      <c r="C93" s="24">
        <f>'City Raw Data'!P79</f>
        <v>1334545</v>
      </c>
      <c r="D93" s="24">
        <v>0</v>
      </c>
      <c r="E93" s="24">
        <f t="shared" si="2"/>
        <v>1334545</v>
      </c>
      <c r="F93" s="24">
        <f t="shared" si="3"/>
        <v>11273405</v>
      </c>
    </row>
    <row r="94" spans="1:6" x14ac:dyDescent="0.25">
      <c r="A94" s="4">
        <v>43906</v>
      </c>
      <c r="B94" s="5">
        <v>76</v>
      </c>
      <c r="C94" s="24">
        <f>'City Raw Data'!P80</f>
        <v>1338004</v>
      </c>
      <c r="D94" s="24">
        <v>0</v>
      </c>
      <c r="E94" s="24">
        <f t="shared" si="2"/>
        <v>1338004</v>
      </c>
      <c r="F94" s="24">
        <f t="shared" si="3"/>
        <v>11617645</v>
      </c>
    </row>
    <row r="95" spans="1:6" x14ac:dyDescent="0.25">
      <c r="A95" s="4">
        <v>43907</v>
      </c>
      <c r="B95" s="5">
        <v>77</v>
      </c>
      <c r="C95" s="24">
        <f>'City Raw Data'!P81</f>
        <v>1753342</v>
      </c>
      <c r="D95" s="24">
        <v>0</v>
      </c>
      <c r="E95" s="24">
        <f t="shared" si="2"/>
        <v>1753342</v>
      </c>
      <c r="F95" s="24">
        <f t="shared" si="3"/>
        <v>11857993</v>
      </c>
    </row>
    <row r="96" spans="1:6" x14ac:dyDescent="0.25">
      <c r="A96" s="4">
        <v>43908</v>
      </c>
      <c r="B96" s="5">
        <v>78</v>
      </c>
      <c r="C96" s="24">
        <f>'City Raw Data'!P82</f>
        <v>1838690</v>
      </c>
      <c r="D96" s="24">
        <v>0</v>
      </c>
      <c r="E96" s="24">
        <f t="shared" si="2"/>
        <v>1838690</v>
      </c>
      <c r="F96" s="24">
        <f t="shared" si="3"/>
        <v>11936045</v>
      </c>
    </row>
    <row r="97" spans="1:6" x14ac:dyDescent="0.25">
      <c r="A97" s="4">
        <v>43909</v>
      </c>
      <c r="B97" s="5">
        <v>79</v>
      </c>
      <c r="C97" s="24">
        <f>'City Raw Data'!P83</f>
        <v>1432543</v>
      </c>
      <c r="D97" s="24">
        <v>0</v>
      </c>
      <c r="E97" s="24">
        <f t="shared" si="2"/>
        <v>1432543</v>
      </c>
      <c r="F97" s="24">
        <f t="shared" si="3"/>
        <v>11674468</v>
      </c>
    </row>
    <row r="98" spans="1:6" x14ac:dyDescent="0.25">
      <c r="A98" s="4">
        <v>43910</v>
      </c>
      <c r="B98" s="5">
        <v>80</v>
      </c>
      <c r="C98" s="24">
        <f>'City Raw Data'!P84</f>
        <v>1679162</v>
      </c>
      <c r="D98" s="24">
        <v>0</v>
      </c>
      <c r="E98" s="24">
        <f t="shared" si="2"/>
        <v>1679162</v>
      </c>
      <c r="F98" s="24">
        <f t="shared" si="3"/>
        <v>11670923</v>
      </c>
    </row>
    <row r="99" spans="1:6" x14ac:dyDescent="0.25">
      <c r="A99" s="4">
        <v>43911</v>
      </c>
      <c r="B99" s="5">
        <v>81</v>
      </c>
      <c r="C99" s="24">
        <f>'City Raw Data'!P85</f>
        <v>1897119</v>
      </c>
      <c r="D99" s="24">
        <v>0</v>
      </c>
      <c r="E99" s="24">
        <f t="shared" si="2"/>
        <v>1897119</v>
      </c>
      <c r="F99" s="24">
        <f t="shared" si="3"/>
        <v>11533599</v>
      </c>
    </row>
    <row r="100" spans="1:6" x14ac:dyDescent="0.25">
      <c r="A100" s="4">
        <v>43912</v>
      </c>
      <c r="B100" s="5">
        <v>82</v>
      </c>
      <c r="C100" s="24">
        <f>'City Raw Data'!P86</f>
        <v>1678785</v>
      </c>
      <c r="D100" s="24">
        <v>0</v>
      </c>
      <c r="E100" s="24">
        <f t="shared" si="2"/>
        <v>1678785</v>
      </c>
      <c r="F100" s="24">
        <f t="shared" si="3"/>
        <v>11318035</v>
      </c>
    </row>
    <row r="101" spans="1:6" x14ac:dyDescent="0.25">
      <c r="A101" s="4">
        <v>43913</v>
      </c>
      <c r="B101" s="5">
        <v>83</v>
      </c>
      <c r="C101" s="24">
        <f>'City Raw Data'!P87</f>
        <v>1578352</v>
      </c>
      <c r="D101" s="24">
        <v>0</v>
      </c>
      <c r="E101" s="24">
        <f t="shared" si="2"/>
        <v>1578352</v>
      </c>
      <c r="F101" s="24">
        <f t="shared" si="3"/>
        <v>11247546</v>
      </c>
    </row>
    <row r="102" spans="1:6" x14ac:dyDescent="0.25">
      <c r="A102" s="4">
        <v>43914</v>
      </c>
      <c r="B102" s="5">
        <v>84</v>
      </c>
      <c r="C102" s="24">
        <f>'City Raw Data'!P88</f>
        <v>1831394</v>
      </c>
      <c r="D102" s="24">
        <v>0</v>
      </c>
      <c r="E102" s="24">
        <f t="shared" si="2"/>
        <v>1831394</v>
      </c>
      <c r="F102" s="24">
        <f t="shared" si="3"/>
        <v>11941170</v>
      </c>
    </row>
    <row r="103" spans="1:6" x14ac:dyDescent="0.25">
      <c r="A103" s="4">
        <v>43915</v>
      </c>
      <c r="B103" s="5">
        <v>85</v>
      </c>
      <c r="C103" s="24">
        <f>'City Raw Data'!P89</f>
        <v>1577113</v>
      </c>
      <c r="D103" s="24">
        <v>0</v>
      </c>
      <c r="E103" s="24">
        <f t="shared" si="2"/>
        <v>1577113</v>
      </c>
      <c r="F103" s="24">
        <f t="shared" si="3"/>
        <v>11875631</v>
      </c>
    </row>
    <row r="104" spans="1:6" x14ac:dyDescent="0.25">
      <c r="A104" s="4">
        <v>43916</v>
      </c>
      <c r="B104" s="5">
        <v>86</v>
      </c>
      <c r="C104" s="24">
        <f>'City Raw Data'!P90</f>
        <v>1428998</v>
      </c>
      <c r="D104" s="24">
        <v>0</v>
      </c>
      <c r="E104" s="24">
        <f t="shared" si="2"/>
        <v>1428998</v>
      </c>
      <c r="F104" s="24">
        <f t="shared" si="3"/>
        <v>11879863.000000091</v>
      </c>
    </row>
    <row r="105" spans="1:6" x14ac:dyDescent="0.25">
      <c r="A105" s="4">
        <v>43917</v>
      </c>
      <c r="B105" s="5">
        <v>87</v>
      </c>
      <c r="C105" s="24">
        <f>'City Raw Data'!P91</f>
        <v>1541838</v>
      </c>
      <c r="D105" s="24">
        <v>0</v>
      </c>
      <c r="E105" s="24">
        <f t="shared" si="2"/>
        <v>1541838</v>
      </c>
      <c r="F105" s="24">
        <f t="shared" si="3"/>
        <v>12214092.000000056</v>
      </c>
    </row>
    <row r="106" spans="1:6" x14ac:dyDescent="0.25">
      <c r="A106" s="4">
        <v>43918</v>
      </c>
      <c r="B106" s="5">
        <v>88</v>
      </c>
      <c r="C106" s="24">
        <f>'City Raw Data'!P92</f>
        <v>1681555</v>
      </c>
      <c r="D106" s="24">
        <v>0</v>
      </c>
      <c r="E106" s="24">
        <f t="shared" si="2"/>
        <v>1681555</v>
      </c>
      <c r="F106" s="24">
        <f t="shared" si="3"/>
        <v>12255895.000000183</v>
      </c>
    </row>
    <row r="107" spans="1:6" x14ac:dyDescent="0.25">
      <c r="A107" s="4">
        <v>43919</v>
      </c>
      <c r="B107" s="5">
        <v>89</v>
      </c>
      <c r="C107" s="24">
        <f>'City Raw Data'!P93</f>
        <v>1608296</v>
      </c>
      <c r="D107" s="24">
        <v>0</v>
      </c>
      <c r="E107" s="24">
        <f t="shared" si="2"/>
        <v>1608296</v>
      </c>
      <c r="F107" s="24">
        <f t="shared" si="3"/>
        <v>12943675.000000145</v>
      </c>
    </row>
    <row r="108" spans="1:6" x14ac:dyDescent="0.25">
      <c r="A108" s="4">
        <v>43920</v>
      </c>
      <c r="B108" s="5">
        <v>90</v>
      </c>
      <c r="C108" s="24">
        <f>'City Raw Data'!P94</f>
        <v>2271976</v>
      </c>
      <c r="D108" s="24">
        <v>0</v>
      </c>
      <c r="E108" s="24">
        <f t="shared" si="2"/>
        <v>2271976</v>
      </c>
      <c r="F108" s="24">
        <f t="shared" si="3"/>
        <v>13444908.000000063</v>
      </c>
    </row>
    <row r="109" spans="1:6" x14ac:dyDescent="0.25">
      <c r="A109" s="4">
        <v>43921</v>
      </c>
      <c r="B109" s="5">
        <v>91</v>
      </c>
      <c r="C109" s="24">
        <f>'City Raw Data'!P95</f>
        <v>1765855</v>
      </c>
      <c r="D109" s="24">
        <v>0</v>
      </c>
      <c r="E109" s="24">
        <f t="shared" si="2"/>
        <v>1765855</v>
      </c>
      <c r="F109" s="24">
        <f t="shared" si="3"/>
        <v>12940107.00000019</v>
      </c>
    </row>
    <row r="110" spans="1:6" x14ac:dyDescent="0.25">
      <c r="A110" s="4">
        <v>43922</v>
      </c>
      <c r="B110" s="5">
        <v>92</v>
      </c>
      <c r="C110" s="24">
        <f>'City Raw Data'!P96</f>
        <v>1581345.0000000908</v>
      </c>
      <c r="D110" s="24">
        <f>'Farm Well'!G5</f>
        <v>0</v>
      </c>
      <c r="E110" s="24">
        <f t="shared" si="2"/>
        <v>1581345.0000000908</v>
      </c>
      <c r="F110" s="24">
        <f t="shared" si="3"/>
        <v>14025481.000000007</v>
      </c>
    </row>
    <row r="111" spans="1:6" x14ac:dyDescent="0.25">
      <c r="A111" s="4">
        <v>43923</v>
      </c>
      <c r="B111" s="5">
        <v>93</v>
      </c>
      <c r="C111" s="24">
        <f>'City Raw Data'!P97</f>
        <v>1763226.9999999637</v>
      </c>
      <c r="D111" s="24">
        <f>'Farm Well'!G6</f>
        <v>0</v>
      </c>
      <c r="E111" s="24">
        <f t="shared" si="2"/>
        <v>1763226.9999999637</v>
      </c>
      <c r="F111" s="24">
        <f t="shared" si="3"/>
        <v>15722710.999999955</v>
      </c>
    </row>
    <row r="112" spans="1:6" x14ac:dyDescent="0.25">
      <c r="A112" s="4">
        <v>43924</v>
      </c>
      <c r="B112" s="5">
        <v>94</v>
      </c>
      <c r="C112" s="24">
        <f>'City Raw Data'!P98</f>
        <v>1583641.0000001274</v>
      </c>
      <c r="D112" s="24">
        <f>'Farm Well'!G7</f>
        <v>0</v>
      </c>
      <c r="E112" s="24">
        <f t="shared" si="2"/>
        <v>1583641.0000001274</v>
      </c>
      <c r="F112" s="24">
        <f t="shared" si="3"/>
        <v>18411558.000000127</v>
      </c>
    </row>
    <row r="113" spans="1:6" x14ac:dyDescent="0.25">
      <c r="A113" s="4">
        <v>43925</v>
      </c>
      <c r="B113" s="5">
        <v>95</v>
      </c>
      <c r="C113" s="24">
        <f>'City Raw Data'!P99</f>
        <v>2369334.9999999637</v>
      </c>
      <c r="D113" s="24">
        <f>'Farm Well'!G8</f>
        <v>0</v>
      </c>
      <c r="E113" s="24">
        <f t="shared" si="2"/>
        <v>2369334.9999999637</v>
      </c>
      <c r="F113" s="24">
        <f t="shared" si="3"/>
        <v>20875798</v>
      </c>
    </row>
    <row r="114" spans="1:6" x14ac:dyDescent="0.25">
      <c r="A114" s="4">
        <v>43926</v>
      </c>
      <c r="B114" s="5">
        <v>96</v>
      </c>
      <c r="C114" s="24">
        <f>'City Raw Data'!P100</f>
        <v>2109528.999999918</v>
      </c>
      <c r="D114" s="24">
        <f>'Farm Well'!G9</f>
        <v>0</v>
      </c>
      <c r="E114" s="24">
        <f t="shared" si="2"/>
        <v>2109528.999999918</v>
      </c>
      <c r="F114" s="24">
        <f t="shared" si="3"/>
        <v>22097859.999999993</v>
      </c>
    </row>
    <row r="115" spans="1:6" x14ac:dyDescent="0.25">
      <c r="A115" s="4">
        <v>43927</v>
      </c>
      <c r="B115" s="5">
        <v>97</v>
      </c>
      <c r="C115" s="24">
        <f>'City Raw Data'!P101</f>
        <v>1767175.0000001274</v>
      </c>
      <c r="D115" s="24">
        <f>'Farm Well'!G10</f>
        <v>0</v>
      </c>
      <c r="E115" s="24">
        <f t="shared" si="2"/>
        <v>1767175.0000001274</v>
      </c>
      <c r="F115" s="24">
        <f t="shared" si="3"/>
        <v>23247360.999999929</v>
      </c>
    </row>
    <row r="116" spans="1:6" x14ac:dyDescent="0.25">
      <c r="A116" s="4">
        <v>43928</v>
      </c>
      <c r="B116" s="5">
        <v>98</v>
      </c>
      <c r="C116" s="24">
        <f>'City Raw Data'!P102</f>
        <v>2851228.9999998184</v>
      </c>
      <c r="D116" s="24">
        <f>'Farm Well'!G11</f>
        <v>0</v>
      </c>
      <c r="E116" s="24">
        <f t="shared" si="2"/>
        <v>2851228.9999998184</v>
      </c>
      <c r="F116" s="24">
        <f t="shared" si="3"/>
        <v>24910703</v>
      </c>
    </row>
    <row r="117" spans="1:6" x14ac:dyDescent="0.25">
      <c r="A117" s="4">
        <v>43929</v>
      </c>
      <c r="B117" s="5">
        <v>99</v>
      </c>
      <c r="C117" s="24">
        <f>'City Raw Data'!P103</f>
        <v>3278575.0000000363</v>
      </c>
      <c r="D117" s="24">
        <f>'Farm Well'!G12</f>
        <v>0</v>
      </c>
      <c r="E117" s="24">
        <f t="shared" si="2"/>
        <v>3278575.0000000363</v>
      </c>
      <c r="F117" s="24">
        <f t="shared" si="3"/>
        <v>28021331.000000171</v>
      </c>
    </row>
    <row r="118" spans="1:6" x14ac:dyDescent="0.25">
      <c r="A118" s="4">
        <v>43930</v>
      </c>
      <c r="B118" s="5">
        <v>100</v>
      </c>
      <c r="C118" s="24">
        <f>'City Raw Data'!P104</f>
        <v>3632074.0000001364</v>
      </c>
      <c r="D118" s="24">
        <f>'Farm Well'!G13</f>
        <v>820000</v>
      </c>
      <c r="E118" s="24">
        <f t="shared" si="2"/>
        <v>4452074.000000136</v>
      </c>
      <c r="F118" s="24">
        <f t="shared" si="3"/>
        <v>28667244.000000134</v>
      </c>
    </row>
    <row r="119" spans="1:6" x14ac:dyDescent="0.25">
      <c r="A119" s="4">
        <v>43931</v>
      </c>
      <c r="B119" s="5">
        <v>101</v>
      </c>
      <c r="C119" s="24">
        <f>'City Raw Data'!P105</f>
        <v>3047881</v>
      </c>
      <c r="D119" s="24">
        <f>'Farm Well'!G14</f>
        <v>1000000</v>
      </c>
      <c r="E119" s="24">
        <f t="shared" si="2"/>
        <v>4047881</v>
      </c>
      <c r="F119" s="24">
        <f t="shared" si="3"/>
        <v>28319444.999999974</v>
      </c>
    </row>
    <row r="120" spans="1:6" x14ac:dyDescent="0.25">
      <c r="A120" s="4">
        <v>43932</v>
      </c>
      <c r="B120" s="5">
        <v>102</v>
      </c>
      <c r="C120" s="24">
        <f>'City Raw Data'!P106</f>
        <v>2811396.9999999544</v>
      </c>
      <c r="D120" s="24">
        <f>'Farm Well'!G15</f>
        <v>780000</v>
      </c>
      <c r="E120" s="24">
        <f t="shared" si="2"/>
        <v>3591396.9999999544</v>
      </c>
      <c r="F120" s="24">
        <f t="shared" si="3"/>
        <v>28644554.999999892</v>
      </c>
    </row>
    <row r="121" spans="1:6" x14ac:dyDescent="0.25">
      <c r="A121" s="4">
        <v>43933</v>
      </c>
      <c r="B121" s="5">
        <v>103</v>
      </c>
      <c r="C121" s="24">
        <f>'City Raw Data'!P107</f>
        <v>3259029.9999998547</v>
      </c>
      <c r="D121" s="24">
        <f>'Farm Well'!G16</f>
        <v>0</v>
      </c>
      <c r="E121" s="24">
        <f t="shared" si="2"/>
        <v>3259029.9999998547</v>
      </c>
      <c r="F121" s="24">
        <f t="shared" si="3"/>
        <v>30469575.999999948</v>
      </c>
    </row>
    <row r="122" spans="1:6" x14ac:dyDescent="0.25">
      <c r="A122" s="4">
        <v>43934</v>
      </c>
      <c r="B122" s="5">
        <v>104</v>
      </c>
      <c r="C122" s="24">
        <f>'City Raw Data'!P108</f>
        <v>3430517.0000002002</v>
      </c>
      <c r="D122" s="24">
        <f>'Farm Well'!G17</f>
        <v>0</v>
      </c>
      <c r="E122" s="24">
        <f t="shared" si="2"/>
        <v>3430517.0000002002</v>
      </c>
      <c r="F122" s="24">
        <f t="shared" si="3"/>
        <v>32797736.000000153</v>
      </c>
    </row>
    <row r="123" spans="1:6" x14ac:dyDescent="0.25">
      <c r="A123" s="4">
        <v>43935</v>
      </c>
      <c r="B123" s="5">
        <v>105</v>
      </c>
      <c r="C123" s="24">
        <f>'City Raw Data'!P109</f>
        <v>4951856.9999999907</v>
      </c>
      <c r="D123" s="24">
        <f>'Farm Well'!G18</f>
        <v>1010000</v>
      </c>
      <c r="E123" s="24">
        <f t="shared" si="2"/>
        <v>5961856.9999999907</v>
      </c>
      <c r="F123" s="24">
        <f t="shared" si="3"/>
        <v>34247212</v>
      </c>
    </row>
    <row r="124" spans="1:6" x14ac:dyDescent="0.25">
      <c r="A124" s="4">
        <v>43936</v>
      </c>
      <c r="B124" s="5">
        <v>106</v>
      </c>
      <c r="C124" s="24">
        <f>'City Raw Data'!P110</f>
        <v>2644488</v>
      </c>
      <c r="D124" s="24">
        <f>'Farm Well'!G19</f>
        <v>1280000</v>
      </c>
      <c r="E124" s="24">
        <f t="shared" si="2"/>
        <v>3924488</v>
      </c>
      <c r="F124" s="24">
        <f t="shared" si="3"/>
        <v>33552437.000000127</v>
      </c>
    </row>
    <row r="125" spans="1:6" x14ac:dyDescent="0.25">
      <c r="A125" s="4">
        <v>43937</v>
      </c>
      <c r="B125" s="5">
        <v>107</v>
      </c>
      <c r="C125" s="24">
        <f>'City Raw Data'!P111</f>
        <v>2864274.999999973</v>
      </c>
      <c r="D125" s="24">
        <f>'Farm Well'!G20</f>
        <v>1240000</v>
      </c>
      <c r="E125" s="24">
        <f t="shared" si="2"/>
        <v>4104274.999999973</v>
      </c>
      <c r="F125" s="24">
        <f t="shared" si="3"/>
        <v>33865081.99999997</v>
      </c>
    </row>
    <row r="126" spans="1:6" x14ac:dyDescent="0.25">
      <c r="A126" s="4">
        <v>43938</v>
      </c>
      <c r="B126" s="5">
        <v>108</v>
      </c>
      <c r="C126" s="24">
        <f>'City Raw Data'!P112</f>
        <v>3072990.999999918</v>
      </c>
      <c r="D126" s="24">
        <f>'Farm Well'!G21</f>
        <v>1300000</v>
      </c>
      <c r="E126" s="24">
        <f t="shared" si="2"/>
        <v>4372990.999999918</v>
      </c>
      <c r="F126" s="24">
        <f t="shared" si="3"/>
        <v>33678807.000000238</v>
      </c>
    </row>
    <row r="127" spans="1:6" x14ac:dyDescent="0.25">
      <c r="A127" s="4">
        <v>43939</v>
      </c>
      <c r="B127" s="5">
        <v>109</v>
      </c>
      <c r="C127" s="24">
        <f>'City Raw Data'!P113</f>
        <v>4146418.0000000093</v>
      </c>
      <c r="D127" s="24">
        <f>'Farm Well'!G22</f>
        <v>1270000</v>
      </c>
      <c r="E127" s="24">
        <f t="shared" si="2"/>
        <v>5416418.0000000093</v>
      </c>
      <c r="F127" s="24">
        <f t="shared" si="3"/>
        <v>33378821.000000235</v>
      </c>
    </row>
    <row r="128" spans="1:6" x14ac:dyDescent="0.25">
      <c r="A128" s="4">
        <v>43940</v>
      </c>
      <c r="B128" s="5">
        <v>110</v>
      </c>
      <c r="C128" s="24">
        <f>'City Raw Data'!P114</f>
        <v>4327190.0000000633</v>
      </c>
      <c r="D128" s="24">
        <f>'Farm Well'!G23</f>
        <v>1260000</v>
      </c>
      <c r="E128" s="24">
        <f t="shared" si="2"/>
        <v>5587190.0000000633</v>
      </c>
      <c r="F128" s="24">
        <f t="shared" si="3"/>
        <v>32586815.999999989</v>
      </c>
    </row>
    <row r="129" spans="1:6" x14ac:dyDescent="0.25">
      <c r="A129" s="4">
        <v>43941</v>
      </c>
      <c r="B129" s="5">
        <v>111</v>
      </c>
      <c r="C129" s="24">
        <f>'City Raw Data'!P115</f>
        <v>3619993.0000000456</v>
      </c>
      <c r="D129" s="24">
        <f>'Farm Well'!G24</f>
        <v>1260000</v>
      </c>
      <c r="E129" s="24">
        <f t="shared" si="2"/>
        <v>4879993.0000000456</v>
      </c>
      <c r="F129" s="24">
        <f t="shared" si="3"/>
        <v>32137290.999999948</v>
      </c>
    </row>
    <row r="130" spans="1:6" x14ac:dyDescent="0.25">
      <c r="A130" s="4">
        <v>43942</v>
      </c>
      <c r="B130" s="5">
        <v>112</v>
      </c>
      <c r="C130" s="24">
        <f>'City Raw Data'!P116</f>
        <v>5127082.0000001173</v>
      </c>
      <c r="D130" s="24">
        <f>'Farm Well'!G25</f>
        <v>140000</v>
      </c>
      <c r="E130" s="24">
        <f t="shared" si="2"/>
        <v>5267082.0000001173</v>
      </c>
      <c r="F130" s="24">
        <f t="shared" si="3"/>
        <v>32026380.999999955</v>
      </c>
    </row>
    <row r="131" spans="1:6" x14ac:dyDescent="0.25">
      <c r="A131" s="4">
        <v>43943</v>
      </c>
      <c r="B131" s="5">
        <v>113</v>
      </c>
      <c r="C131" s="24">
        <f>'City Raw Data'!P117</f>
        <v>4237132.9999998454</v>
      </c>
      <c r="D131" s="24">
        <f>'Farm Well'!G26</f>
        <v>0</v>
      </c>
      <c r="E131" s="24">
        <f t="shared" si="2"/>
        <v>4237132.9999998454</v>
      </c>
      <c r="F131" s="24">
        <f t="shared" si="3"/>
        <v>32934539.999999736</v>
      </c>
    </row>
    <row r="132" spans="1:6" x14ac:dyDescent="0.25">
      <c r="A132" s="4">
        <v>43944</v>
      </c>
      <c r="B132" s="5">
        <v>114</v>
      </c>
      <c r="C132" s="24">
        <f>'City Raw Data'!P118</f>
        <v>3918000.0000002347</v>
      </c>
      <c r="D132" s="24">
        <f>'Farm Well'!G27</f>
        <v>0</v>
      </c>
      <c r="E132" s="24">
        <f t="shared" si="2"/>
        <v>3918000.0000002347</v>
      </c>
      <c r="F132" s="24">
        <f t="shared" si="3"/>
        <v>34936828.000000194</v>
      </c>
    </row>
    <row r="133" spans="1:6" x14ac:dyDescent="0.25">
      <c r="A133" s="4">
        <v>43945</v>
      </c>
      <c r="B133" s="5">
        <v>115</v>
      </c>
      <c r="C133" s="24">
        <f>'City Raw Data'!P119</f>
        <v>4073004.999999918</v>
      </c>
      <c r="D133" s="24">
        <f>'Farm Well'!G28</f>
        <v>0</v>
      </c>
      <c r="E133" s="24">
        <f t="shared" si="2"/>
        <v>4073004.999999918</v>
      </c>
      <c r="F133" s="24">
        <f t="shared" si="3"/>
        <v>36243290.999999896</v>
      </c>
    </row>
    <row r="134" spans="1:6" x14ac:dyDescent="0.25">
      <c r="A134" s="4">
        <v>43946</v>
      </c>
      <c r="B134" s="5">
        <v>116</v>
      </c>
      <c r="C134" s="24">
        <f>'City Raw Data'!P120</f>
        <v>4624412.9999997653</v>
      </c>
      <c r="D134" s="24">
        <f>'Farm Well'!G29</f>
        <v>0</v>
      </c>
      <c r="E134" s="24">
        <f t="shared" si="2"/>
        <v>4624412.9999997653</v>
      </c>
      <c r="F134" s="24">
        <f t="shared" si="3"/>
        <v>37070731.999999836</v>
      </c>
    </row>
    <row r="135" spans="1:6" x14ac:dyDescent="0.25">
      <c r="A135" s="4">
        <v>43947</v>
      </c>
      <c r="B135" s="5">
        <v>117</v>
      </c>
      <c r="C135" s="24">
        <f>'City Raw Data'!P121</f>
        <v>5137665.0000000186</v>
      </c>
      <c r="D135" s="24">
        <f>'Farm Well'!G30</f>
        <v>0</v>
      </c>
      <c r="E135" s="24">
        <f t="shared" si="2"/>
        <v>5137665.0000000186</v>
      </c>
      <c r="F135" s="24">
        <f t="shared" si="3"/>
        <v>38392135.000000097</v>
      </c>
    </row>
    <row r="136" spans="1:6" x14ac:dyDescent="0.25">
      <c r="A136" s="4">
        <v>43948</v>
      </c>
      <c r="B136" s="5">
        <v>118</v>
      </c>
      <c r="C136" s="24">
        <f>'City Raw Data'!P122</f>
        <v>4769083.0000000577</v>
      </c>
      <c r="D136" s="24">
        <f>'Farm Well'!G31</f>
        <v>0</v>
      </c>
      <c r="E136" s="24">
        <f t="shared" si="2"/>
        <v>4769083.0000000577</v>
      </c>
      <c r="F136" s="24">
        <f t="shared" si="3"/>
        <v>38334750.000000209</v>
      </c>
    </row>
    <row r="137" spans="1:6" x14ac:dyDescent="0.25">
      <c r="A137" s="4">
        <v>43949</v>
      </c>
      <c r="B137" s="5">
        <v>119</v>
      </c>
      <c r="C137" s="24">
        <f>'City Raw Data'!P123</f>
        <v>6175240.9999998994</v>
      </c>
      <c r="D137" s="24">
        <f>'Farm Well'!G32</f>
        <v>0</v>
      </c>
      <c r="E137" s="24">
        <f t="shared" si="2"/>
        <v>6175240.9999998994</v>
      </c>
      <c r="F137" s="24">
        <f t="shared" si="3"/>
        <v>39353645.999999955</v>
      </c>
    </row>
    <row r="138" spans="1:6" x14ac:dyDescent="0.25">
      <c r="A138" s="4">
        <v>43950</v>
      </c>
      <c r="B138" s="5">
        <v>120</v>
      </c>
      <c r="C138" s="24">
        <f>'City Raw Data'!P124</f>
        <v>6239421.000000298</v>
      </c>
      <c r="D138" s="24">
        <f>'Farm Well'!G33</f>
        <v>0</v>
      </c>
      <c r="E138" s="24">
        <f t="shared" si="2"/>
        <v>6239421.000000298</v>
      </c>
      <c r="F138" s="24">
        <f t="shared" si="3"/>
        <v>39332209.000000201</v>
      </c>
    </row>
    <row r="139" spans="1:6" x14ac:dyDescent="0.25">
      <c r="A139" s="4">
        <v>43951</v>
      </c>
      <c r="B139" s="5">
        <v>121</v>
      </c>
      <c r="C139" s="24">
        <f>'City Raw Data'!P125</f>
        <v>5224462.9999999395</v>
      </c>
      <c r="D139" s="24">
        <f>'Farm Well'!G34</f>
        <v>0</v>
      </c>
      <c r="E139" s="24">
        <f t="shared" si="2"/>
        <v>5224462.9999999395</v>
      </c>
      <c r="F139" s="24">
        <f t="shared" si="3"/>
        <v>39492438.999999821</v>
      </c>
    </row>
    <row r="140" spans="1:6" x14ac:dyDescent="0.25">
      <c r="A140" s="4">
        <v>43952</v>
      </c>
      <c r="B140" s="5">
        <v>122</v>
      </c>
      <c r="C140" s="24">
        <f>'City Raw Data'!P126</f>
        <v>4900445.9999998547</v>
      </c>
      <c r="D140" s="24">
        <f>'Farm Well'!G35</f>
        <v>0</v>
      </c>
      <c r="E140" s="24">
        <f t="shared" si="2"/>
        <v>4900445.9999998547</v>
      </c>
      <c r="F140" s="24">
        <f t="shared" si="3"/>
        <v>40595814.000000007</v>
      </c>
    </row>
    <row r="141" spans="1:6" x14ac:dyDescent="0.25">
      <c r="A141" s="4">
        <v>43953</v>
      </c>
      <c r="B141" s="5">
        <v>123</v>
      </c>
      <c r="C141" s="24">
        <f>'City Raw Data'!P127</f>
        <v>4955816.0000000261</v>
      </c>
      <c r="D141" s="24">
        <f>'Farm Well'!G36</f>
        <v>990000</v>
      </c>
      <c r="E141" s="24">
        <f t="shared" si="2"/>
        <v>5945816.0000000261</v>
      </c>
      <c r="F141" s="24">
        <f t="shared" si="3"/>
        <v>41870046.000000127</v>
      </c>
    </row>
    <row r="142" spans="1:6" x14ac:dyDescent="0.25">
      <c r="A142" s="4">
        <v>43954</v>
      </c>
      <c r="B142" s="5">
        <v>124</v>
      </c>
      <c r="C142" s="24">
        <f>'City Raw Data'!P128</f>
        <v>5080280.0000001322</v>
      </c>
      <c r="D142" s="24">
        <f>'Farm Well'!G37</f>
        <v>0</v>
      </c>
      <c r="E142" s="24">
        <f t="shared" si="2"/>
        <v>5080280.0000001322</v>
      </c>
      <c r="F142" s="24">
        <f t="shared" si="3"/>
        <v>42492722.000000142</v>
      </c>
    </row>
    <row r="143" spans="1:6" x14ac:dyDescent="0.25">
      <c r="A143" s="4">
        <v>43955</v>
      </c>
      <c r="B143" s="5">
        <v>125</v>
      </c>
      <c r="C143" s="24">
        <f>'City Raw Data'!P129</f>
        <v>5787978.9999998026</v>
      </c>
      <c r="D143" s="24">
        <f>'Farm Well'!G38</f>
        <v>0</v>
      </c>
      <c r="E143" s="24">
        <f t="shared" si="2"/>
        <v>5787978.9999998026</v>
      </c>
      <c r="F143" s="24">
        <f t="shared" si="3"/>
        <v>43536472.999999881</v>
      </c>
    </row>
    <row r="144" spans="1:6" x14ac:dyDescent="0.25">
      <c r="A144" s="4">
        <v>43956</v>
      </c>
      <c r="B144" s="5">
        <v>126</v>
      </c>
      <c r="C144" s="24">
        <f>'City Raw Data'!P130</f>
        <v>6153804.0000001444</v>
      </c>
      <c r="D144" s="24">
        <f>'Farm Well'!G39</f>
        <v>0</v>
      </c>
      <c r="E144" s="24">
        <f t="shared" si="2"/>
        <v>6153804.0000001444</v>
      </c>
      <c r="F144" s="24">
        <f t="shared" si="3"/>
        <v>44736409.000000201</v>
      </c>
    </row>
    <row r="145" spans="1:6" x14ac:dyDescent="0.25">
      <c r="A145" s="4">
        <v>43957</v>
      </c>
      <c r="B145" s="5">
        <v>127</v>
      </c>
      <c r="C145" s="24">
        <f>'City Raw Data'!P131</f>
        <v>6249650.9999999152</v>
      </c>
      <c r="D145" s="24">
        <f>'Farm Well'!G40</f>
        <v>150000</v>
      </c>
      <c r="E145" s="24">
        <f t="shared" si="2"/>
        <v>6399650.9999999152</v>
      </c>
      <c r="F145" s="24">
        <f t="shared" si="3"/>
        <v>44716602.999999717</v>
      </c>
    </row>
    <row r="146" spans="1:6" x14ac:dyDescent="0.25">
      <c r="A146" s="4">
        <v>43958</v>
      </c>
      <c r="B146" s="5">
        <v>128</v>
      </c>
      <c r="C146" s="24">
        <f>'City Raw Data'!P132</f>
        <v>6327838.0000001322</v>
      </c>
      <c r="D146" s="24">
        <f>'Farm Well'!G41</f>
        <v>0</v>
      </c>
      <c r="E146" s="24">
        <f t="shared" si="2"/>
        <v>6327838.0000001322</v>
      </c>
      <c r="F146" s="24">
        <f t="shared" si="3"/>
        <v>44022884.999999858</v>
      </c>
    </row>
    <row r="147" spans="1:6" x14ac:dyDescent="0.25">
      <c r="A147" s="4">
        <v>43959</v>
      </c>
      <c r="B147" s="5">
        <v>129</v>
      </c>
      <c r="C147" s="24">
        <f>'City Raw Data'!P133</f>
        <v>6174677.9999999683</v>
      </c>
      <c r="D147" s="24">
        <f>'Farm Well'!G42</f>
        <v>0</v>
      </c>
      <c r="E147" s="24">
        <f t="shared" si="2"/>
        <v>6174677.9999999683</v>
      </c>
      <c r="F147" s="24">
        <f t="shared" si="3"/>
        <v>44421157.999999963</v>
      </c>
    </row>
    <row r="148" spans="1:6" x14ac:dyDescent="0.25">
      <c r="A148" s="4">
        <v>43960</v>
      </c>
      <c r="B148" s="5">
        <v>130</v>
      </c>
      <c r="C148" s="24">
        <f>'City Raw Data'!P134</f>
        <v>6568492.0000000475</v>
      </c>
      <c r="D148" s="24">
        <f>'Farm Well'!G43</f>
        <v>0</v>
      </c>
      <c r="E148" s="24">
        <f t="shared" ref="E148:E211" si="4">C148+D148</f>
        <v>6568492.0000000475</v>
      </c>
      <c r="F148" s="24">
        <f t="shared" si="3"/>
        <v>41275389.999999873</v>
      </c>
    </row>
    <row r="149" spans="1:6" x14ac:dyDescent="0.25">
      <c r="A149" s="4">
        <v>43961</v>
      </c>
      <c r="B149" s="5">
        <v>131</v>
      </c>
      <c r="C149" s="24">
        <f>'City Raw Data'!P135</f>
        <v>6124030.9999998743</v>
      </c>
      <c r="D149" s="24">
        <f>'Farm Well'!G44</f>
        <v>0</v>
      </c>
      <c r="E149" s="24">
        <f t="shared" si="4"/>
        <v>6124030.9999998743</v>
      </c>
      <c r="F149" s="24">
        <f t="shared" ref="F149:F212" si="5">SUM(E149:E155)</f>
        <v>39689282.999999806</v>
      </c>
    </row>
    <row r="150" spans="1:6" x14ac:dyDescent="0.25">
      <c r="A150" s="4">
        <v>43962</v>
      </c>
      <c r="B150" s="5">
        <v>132</v>
      </c>
      <c r="C150" s="24">
        <f>'City Raw Data'!P136</f>
        <v>6987915.0000001118</v>
      </c>
      <c r="D150" s="24">
        <f>'Farm Well'!G45</f>
        <v>0</v>
      </c>
      <c r="E150" s="24">
        <f t="shared" si="4"/>
        <v>6987915.0000001118</v>
      </c>
      <c r="F150" s="24">
        <f t="shared" si="5"/>
        <v>39130665.000000097</v>
      </c>
    </row>
    <row r="151" spans="1:6" x14ac:dyDescent="0.25">
      <c r="A151" s="4">
        <v>43963</v>
      </c>
      <c r="B151" s="5">
        <v>133</v>
      </c>
      <c r="C151" s="24">
        <f>'City Raw Data'!P137</f>
        <v>6133997.999999674</v>
      </c>
      <c r="D151" s="24">
        <f>'Farm Well'!G46</f>
        <v>0</v>
      </c>
      <c r="E151" s="24">
        <f t="shared" si="4"/>
        <v>6133997.999999674</v>
      </c>
      <c r="F151" s="24">
        <f t="shared" si="5"/>
        <v>36991901.999999918</v>
      </c>
    </row>
    <row r="152" spans="1:6" x14ac:dyDescent="0.25">
      <c r="A152" s="4">
        <v>43964</v>
      </c>
      <c r="B152" s="5">
        <v>134</v>
      </c>
      <c r="C152" s="24">
        <f>'City Raw Data'!P138</f>
        <v>5705933.0000000522</v>
      </c>
      <c r="D152" s="24">
        <f>'Farm Well'!G47</f>
        <v>0</v>
      </c>
      <c r="E152" s="24">
        <f t="shared" si="4"/>
        <v>5705933.0000000522</v>
      </c>
      <c r="F152" s="24">
        <f t="shared" si="5"/>
        <v>35159439.000000156</v>
      </c>
    </row>
    <row r="153" spans="1:6" x14ac:dyDescent="0.25">
      <c r="A153" s="4">
        <v>43965</v>
      </c>
      <c r="B153" s="5">
        <v>135</v>
      </c>
      <c r="C153" s="24">
        <f>'City Raw Data'!P139</f>
        <v>6726111.0000002384</v>
      </c>
      <c r="D153" s="24">
        <f>'Farm Well'!G48</f>
        <v>0</v>
      </c>
      <c r="E153" s="24">
        <f t="shared" si="4"/>
        <v>6726111.0000002384</v>
      </c>
      <c r="F153" s="24">
        <f t="shared" si="5"/>
        <v>32935316.000000216</v>
      </c>
    </row>
    <row r="154" spans="1:6" x14ac:dyDescent="0.25">
      <c r="A154" s="4">
        <v>43966</v>
      </c>
      <c r="B154" s="5">
        <v>136</v>
      </c>
      <c r="C154" s="24">
        <f>'City Raw Data'!P140</f>
        <v>3028909.9999998761</v>
      </c>
      <c r="D154" s="24">
        <f>'Farm Well'!G49</f>
        <v>0</v>
      </c>
      <c r="E154" s="24">
        <f t="shared" si="4"/>
        <v>3028909.9999998761</v>
      </c>
      <c r="F154" s="24">
        <f t="shared" si="5"/>
        <v>30067604.999999687</v>
      </c>
    </row>
    <row r="155" spans="1:6" x14ac:dyDescent="0.25">
      <c r="A155" s="4">
        <v>43967</v>
      </c>
      <c r="B155" s="5">
        <v>137</v>
      </c>
      <c r="C155" s="24">
        <f>'City Raw Data'!P141</f>
        <v>4982384.9999999832</v>
      </c>
      <c r="D155" s="24">
        <f>'Farm Well'!G50</f>
        <v>0</v>
      </c>
      <c r="E155" s="24">
        <f t="shared" si="4"/>
        <v>4982384.9999999832</v>
      </c>
      <c r="F155" s="24">
        <f t="shared" si="5"/>
        <v>31335208.000000119</v>
      </c>
    </row>
    <row r="156" spans="1:6" x14ac:dyDescent="0.25">
      <c r="A156" s="4">
        <v>43968</v>
      </c>
      <c r="B156" s="5">
        <v>138</v>
      </c>
      <c r="C156" s="24">
        <f>'City Raw Data'!P142</f>
        <v>5565413.0000001658</v>
      </c>
      <c r="D156" s="24">
        <f>'Farm Well'!G51</f>
        <v>0</v>
      </c>
      <c r="E156" s="24">
        <f t="shared" si="4"/>
        <v>5565413.0000001658</v>
      </c>
      <c r="F156" s="24">
        <f t="shared" si="5"/>
        <v>29957529.000000179</v>
      </c>
    </row>
    <row r="157" spans="1:6" x14ac:dyDescent="0.25">
      <c r="A157" s="4">
        <v>43969</v>
      </c>
      <c r="B157" s="5">
        <v>139</v>
      </c>
      <c r="C157" s="24">
        <f>'City Raw Data'!P143</f>
        <v>4849151.9999999302</v>
      </c>
      <c r="D157" s="24">
        <f>'Farm Well'!G52</f>
        <v>0</v>
      </c>
      <c r="E157" s="24">
        <f t="shared" si="4"/>
        <v>4849151.9999999302</v>
      </c>
      <c r="F157" s="24">
        <f t="shared" si="5"/>
        <v>29567587.999999996</v>
      </c>
    </row>
    <row r="158" spans="1:6" x14ac:dyDescent="0.25">
      <c r="A158" s="4">
        <v>43970</v>
      </c>
      <c r="B158" s="5">
        <v>140</v>
      </c>
      <c r="C158" s="24">
        <f>'City Raw Data'!P144</f>
        <v>4301534.9999999152</v>
      </c>
      <c r="D158" s="24">
        <f>'Farm Well'!G53</f>
        <v>0</v>
      </c>
      <c r="E158" s="24">
        <f t="shared" si="4"/>
        <v>4301534.9999999152</v>
      </c>
      <c r="F158" s="24">
        <f t="shared" si="5"/>
        <v>30399310.00000019</v>
      </c>
    </row>
    <row r="159" spans="1:6" x14ac:dyDescent="0.25">
      <c r="A159" s="4">
        <v>43971</v>
      </c>
      <c r="B159" s="5">
        <v>141</v>
      </c>
      <c r="C159" s="24">
        <f>'City Raw Data'!P145</f>
        <v>3481810.0000001085</v>
      </c>
      <c r="D159" s="24">
        <f>'Farm Well'!G54</f>
        <v>0</v>
      </c>
      <c r="E159" s="24">
        <f t="shared" si="4"/>
        <v>3481810.0000001085</v>
      </c>
      <c r="F159" s="24">
        <f t="shared" si="5"/>
        <v>32599413.000000034</v>
      </c>
    </row>
    <row r="160" spans="1:6" x14ac:dyDescent="0.25">
      <c r="A160" s="4">
        <v>43972</v>
      </c>
      <c r="B160" s="5">
        <v>142</v>
      </c>
      <c r="C160" s="24">
        <f>'City Raw Data'!P146</f>
        <v>3858399.9999997085</v>
      </c>
      <c r="D160" s="24">
        <f>'Farm Well'!G55</f>
        <v>0</v>
      </c>
      <c r="E160" s="24">
        <f t="shared" si="4"/>
        <v>3858399.9999997085</v>
      </c>
      <c r="F160" s="24">
        <f t="shared" si="5"/>
        <v>36706959.00000003</v>
      </c>
    </row>
    <row r="161" spans="1:6" x14ac:dyDescent="0.25">
      <c r="A161" s="4">
        <v>43973</v>
      </c>
      <c r="B161" s="5">
        <v>143</v>
      </c>
      <c r="C161" s="24">
        <f>'City Raw Data'!P147</f>
        <v>4296513.0000003073</v>
      </c>
      <c r="D161" s="24">
        <f>'Farm Well'!G56</f>
        <v>0</v>
      </c>
      <c r="E161" s="24">
        <f t="shared" si="4"/>
        <v>4296513.0000003073</v>
      </c>
      <c r="F161" s="24">
        <f t="shared" si="5"/>
        <v>41574335.000000298</v>
      </c>
    </row>
    <row r="162" spans="1:6" x14ac:dyDescent="0.25">
      <c r="A162" s="4">
        <v>43974</v>
      </c>
      <c r="B162" s="5">
        <v>144</v>
      </c>
      <c r="C162" s="24">
        <f>'City Raw Data'!P148</f>
        <v>3604706.0000000461</v>
      </c>
      <c r="D162" s="24">
        <f>'Farm Well'!G57</f>
        <v>0</v>
      </c>
      <c r="E162" s="24">
        <f t="shared" si="4"/>
        <v>3604706.0000000461</v>
      </c>
      <c r="F162" s="24">
        <f t="shared" si="5"/>
        <v>46093594.000000127</v>
      </c>
    </row>
    <row r="163" spans="1:6" x14ac:dyDescent="0.25">
      <c r="A163" s="4">
        <v>43975</v>
      </c>
      <c r="B163" s="5">
        <v>145</v>
      </c>
      <c r="C163" s="24">
        <f>'City Raw Data'!P149</f>
        <v>5175471.9999999823</v>
      </c>
      <c r="D163" s="24">
        <f>'Farm Well'!G58</f>
        <v>0</v>
      </c>
      <c r="E163" s="24">
        <f t="shared" si="4"/>
        <v>5175471.9999999823</v>
      </c>
      <c r="F163" s="24">
        <f t="shared" si="5"/>
        <v>51572224.000000104</v>
      </c>
    </row>
    <row r="164" spans="1:6" x14ac:dyDescent="0.25">
      <c r="A164" s="4">
        <v>43976</v>
      </c>
      <c r="B164" s="5">
        <v>146</v>
      </c>
      <c r="C164" s="24">
        <f>'City Raw Data'!P150</f>
        <v>5680874.0000001229</v>
      </c>
      <c r="D164" s="24">
        <f>'Farm Well'!G59</f>
        <v>0</v>
      </c>
      <c r="E164" s="24">
        <f t="shared" si="4"/>
        <v>5680874.0000001229</v>
      </c>
      <c r="F164" s="24">
        <f t="shared" si="5"/>
        <v>55508375.000000156</v>
      </c>
    </row>
    <row r="165" spans="1:6" x14ac:dyDescent="0.25">
      <c r="A165" s="4">
        <v>43977</v>
      </c>
      <c r="B165" s="5">
        <v>147</v>
      </c>
      <c r="C165" s="24">
        <f>'City Raw Data'!P151</f>
        <v>5261637.9999997588</v>
      </c>
      <c r="D165" s="24">
        <f>'Farm Well'!G60</f>
        <v>1240000</v>
      </c>
      <c r="E165" s="24">
        <f t="shared" si="4"/>
        <v>6501637.9999997588</v>
      </c>
      <c r="F165" s="24">
        <f t="shared" si="5"/>
        <v>57916870.000000149</v>
      </c>
    </row>
    <row r="166" spans="1:6" x14ac:dyDescent="0.25">
      <c r="A166" s="4">
        <v>43978</v>
      </c>
      <c r="B166" s="5">
        <v>148</v>
      </c>
      <c r="C166" s="24">
        <f>'City Raw Data'!P152</f>
        <v>6269356.0000001043</v>
      </c>
      <c r="D166" s="24">
        <f>'Farm Well'!G61</f>
        <v>1320000</v>
      </c>
      <c r="E166" s="24">
        <f t="shared" si="4"/>
        <v>7589356.0000001043</v>
      </c>
      <c r="F166" s="24">
        <f t="shared" si="5"/>
        <v>60742019.000000201</v>
      </c>
    </row>
    <row r="167" spans="1:6" x14ac:dyDescent="0.25">
      <c r="A167" s="4">
        <v>43979</v>
      </c>
      <c r="B167" s="5">
        <v>149</v>
      </c>
      <c r="C167" s="24">
        <f>'City Raw Data'!P153</f>
        <v>7445775.9999999767</v>
      </c>
      <c r="D167" s="24">
        <f>'Farm Well'!G62</f>
        <v>1280000</v>
      </c>
      <c r="E167" s="24">
        <f t="shared" si="4"/>
        <v>8725775.9999999776</v>
      </c>
      <c r="F167" s="24">
        <f t="shared" si="5"/>
        <v>62222783.000000224</v>
      </c>
    </row>
    <row r="168" spans="1:6" x14ac:dyDescent="0.25">
      <c r="A168" s="4">
        <v>43980</v>
      </c>
      <c r="B168" s="5">
        <v>150</v>
      </c>
      <c r="C168" s="24">
        <f>'City Raw Data'!P154</f>
        <v>7595772.0000001322</v>
      </c>
      <c r="D168" s="24">
        <f>'Farm Well'!G63</f>
        <v>1220000</v>
      </c>
      <c r="E168" s="24">
        <f t="shared" si="4"/>
        <v>8815772.0000001322</v>
      </c>
      <c r="F168" s="24">
        <f t="shared" si="5"/>
        <v>62609427.000000127</v>
      </c>
    </row>
    <row r="169" spans="1:6" x14ac:dyDescent="0.25">
      <c r="A169" s="4">
        <v>43981</v>
      </c>
      <c r="B169" s="5">
        <v>151</v>
      </c>
      <c r="C169" s="24">
        <f>'City Raw Data'!P155</f>
        <v>7763336.0000000298</v>
      </c>
      <c r="D169" s="24">
        <f>'Farm Well'!G64</f>
        <v>1320000</v>
      </c>
      <c r="E169" s="24">
        <f t="shared" si="4"/>
        <v>9083336.0000000298</v>
      </c>
      <c r="F169" s="24">
        <f t="shared" si="5"/>
        <v>63620098.000000104</v>
      </c>
    </row>
    <row r="170" spans="1:6" x14ac:dyDescent="0.25">
      <c r="A170" s="4">
        <v>43982</v>
      </c>
      <c r="B170" s="5">
        <v>152</v>
      </c>
      <c r="C170" s="24">
        <f>'City Raw Data'!P156</f>
        <v>7811623.0000000279</v>
      </c>
      <c r="D170" s="24">
        <f>'Farm Well'!G65</f>
        <v>1300000</v>
      </c>
      <c r="E170" s="24">
        <f t="shared" si="4"/>
        <v>9111623.0000000279</v>
      </c>
      <c r="F170" s="24">
        <f t="shared" si="5"/>
        <v>61572313</v>
      </c>
    </row>
    <row r="171" spans="1:6" x14ac:dyDescent="0.25">
      <c r="A171" s="4">
        <v>43983</v>
      </c>
      <c r="B171" s="5">
        <v>153</v>
      </c>
      <c r="C171" s="24">
        <f>'City Raw Data'!P157</f>
        <v>6809369.0000001164</v>
      </c>
      <c r="D171" s="24">
        <f>'Farm Well'!G66</f>
        <v>1280000</v>
      </c>
      <c r="E171" s="24">
        <f t="shared" si="4"/>
        <v>8089369.0000001164</v>
      </c>
      <c r="F171" s="24">
        <f t="shared" si="5"/>
        <v>58079592.999999724</v>
      </c>
    </row>
    <row r="172" spans="1:6" x14ac:dyDescent="0.25">
      <c r="A172" s="4">
        <v>43984</v>
      </c>
      <c r="B172" s="5">
        <v>154</v>
      </c>
      <c r="C172" s="24">
        <f>'City Raw Data'!P158</f>
        <v>8026786.9999998063</v>
      </c>
      <c r="D172" s="24">
        <f>'Farm Well'!G67</f>
        <v>1300000</v>
      </c>
      <c r="E172" s="24">
        <f t="shared" si="4"/>
        <v>9326786.9999998063</v>
      </c>
      <c r="F172" s="24">
        <f t="shared" si="5"/>
        <v>56929765.999999993</v>
      </c>
    </row>
    <row r="173" spans="1:6" x14ac:dyDescent="0.25">
      <c r="A173" s="4">
        <v>43985</v>
      </c>
      <c r="B173" s="5">
        <v>155</v>
      </c>
      <c r="C173" s="24">
        <f>'City Raw Data'!P159</f>
        <v>7790120.0000001304</v>
      </c>
      <c r="D173" s="24">
        <f>'Farm Well'!G68</f>
        <v>1280000</v>
      </c>
      <c r="E173" s="24">
        <f t="shared" si="4"/>
        <v>9070120.0000001304</v>
      </c>
      <c r="F173" s="24">
        <f t="shared" si="5"/>
        <v>54655090</v>
      </c>
    </row>
    <row r="174" spans="1:6" x14ac:dyDescent="0.25">
      <c r="A174" s="4">
        <v>43986</v>
      </c>
      <c r="B174" s="5">
        <v>156</v>
      </c>
      <c r="C174" s="24">
        <f>'City Raw Data'!P160</f>
        <v>8092419.9999998733</v>
      </c>
      <c r="D174" s="24">
        <f>'Farm Well'!G69</f>
        <v>1020000</v>
      </c>
      <c r="E174" s="24">
        <f t="shared" si="4"/>
        <v>9112419.9999998733</v>
      </c>
      <c r="F174" s="24">
        <f t="shared" si="5"/>
        <v>53605684.999999955</v>
      </c>
    </row>
    <row r="175" spans="1:6" x14ac:dyDescent="0.25">
      <c r="A175" s="4">
        <v>43987</v>
      </c>
      <c r="B175" s="5">
        <v>157</v>
      </c>
      <c r="C175" s="24">
        <f>'City Raw Data'!P161</f>
        <v>8516443.0000001155</v>
      </c>
      <c r="D175" s="24">
        <f>'Farm Well'!G70</f>
        <v>1310000</v>
      </c>
      <c r="E175" s="24">
        <f t="shared" si="4"/>
        <v>9826443.0000001155</v>
      </c>
      <c r="F175" s="24">
        <f t="shared" si="5"/>
        <v>52895391.000000089</v>
      </c>
    </row>
    <row r="176" spans="1:6" x14ac:dyDescent="0.25">
      <c r="A176" s="4">
        <v>43988</v>
      </c>
      <c r="B176" s="5">
        <v>158</v>
      </c>
      <c r="C176" s="24">
        <f>'City Raw Data'!P162</f>
        <v>5705550.9999999292</v>
      </c>
      <c r="D176" s="24">
        <f>'Farm Well'!G71</f>
        <v>1330000</v>
      </c>
      <c r="E176" s="24">
        <f t="shared" si="4"/>
        <v>7035550.9999999292</v>
      </c>
      <c r="F176" s="24">
        <f t="shared" si="5"/>
        <v>53465787.999999747</v>
      </c>
    </row>
    <row r="177" spans="1:6" x14ac:dyDescent="0.25">
      <c r="A177" s="4">
        <v>43989</v>
      </c>
      <c r="B177" s="5">
        <v>159</v>
      </c>
      <c r="C177" s="24">
        <f>'City Raw Data'!P163</f>
        <v>4508902.9999997541</v>
      </c>
      <c r="D177" s="24">
        <f>'Farm Well'!G72</f>
        <v>1110000</v>
      </c>
      <c r="E177" s="24">
        <f t="shared" si="4"/>
        <v>5618902.9999997541</v>
      </c>
      <c r="F177" s="24">
        <f t="shared" si="5"/>
        <v>53801077.999999754</v>
      </c>
    </row>
    <row r="178" spans="1:6" x14ac:dyDescent="0.25">
      <c r="A178" s="4">
        <v>43990</v>
      </c>
      <c r="B178" s="5">
        <v>160</v>
      </c>
      <c r="C178" s="24">
        <f>'City Raw Data'!P164</f>
        <v>6259542.0000003893</v>
      </c>
      <c r="D178" s="24">
        <f>'Farm Well'!G73</f>
        <v>680000</v>
      </c>
      <c r="E178" s="24">
        <f t="shared" si="4"/>
        <v>6939542.0000003893</v>
      </c>
      <c r="F178" s="24">
        <f t="shared" si="5"/>
        <v>54739986.000000075</v>
      </c>
    </row>
    <row r="179" spans="1:6" x14ac:dyDescent="0.25">
      <c r="A179" s="4">
        <v>43991</v>
      </c>
      <c r="B179" s="5">
        <v>161</v>
      </c>
      <c r="C179" s="24">
        <f>'City Raw Data'!P165</f>
        <v>7052110.9999998137</v>
      </c>
      <c r="D179" s="24">
        <f>'Farm Well'!G74</f>
        <v>0</v>
      </c>
      <c r="E179" s="24">
        <f t="shared" si="4"/>
        <v>7052110.9999998137</v>
      </c>
      <c r="F179" s="24">
        <f t="shared" si="5"/>
        <v>56001535.999999695</v>
      </c>
    </row>
    <row r="180" spans="1:6" x14ac:dyDescent="0.25">
      <c r="A180" s="4">
        <v>43992</v>
      </c>
      <c r="B180" s="5">
        <v>162</v>
      </c>
      <c r="C180" s="24">
        <f>'City Raw Data'!P166</f>
        <v>8020715.000000081</v>
      </c>
      <c r="D180" s="24">
        <f>'Farm Well'!G75</f>
        <v>0</v>
      </c>
      <c r="E180" s="24">
        <f t="shared" si="4"/>
        <v>8020715.000000081</v>
      </c>
      <c r="F180" s="24">
        <f t="shared" si="5"/>
        <v>56108588.999999925</v>
      </c>
    </row>
    <row r="181" spans="1:6" x14ac:dyDescent="0.25">
      <c r="A181" s="4">
        <v>43993</v>
      </c>
      <c r="B181" s="5">
        <v>163</v>
      </c>
      <c r="C181" s="24">
        <f>'City Raw Data'!P167</f>
        <v>8402126.0000000093</v>
      </c>
      <c r="D181" s="24">
        <f>'Farm Well'!G76</f>
        <v>0</v>
      </c>
      <c r="E181" s="24">
        <f t="shared" si="4"/>
        <v>8402126.0000000093</v>
      </c>
      <c r="F181" s="24">
        <f t="shared" si="5"/>
        <v>55660870.000000075</v>
      </c>
    </row>
    <row r="182" spans="1:6" x14ac:dyDescent="0.25">
      <c r="A182" s="4">
        <v>43994</v>
      </c>
      <c r="B182" s="5">
        <v>164</v>
      </c>
      <c r="C182" s="24">
        <f>'City Raw Data'!P168</f>
        <v>8196839.9999997672</v>
      </c>
      <c r="D182" s="24">
        <f>'Farm Well'!G77</f>
        <v>2200000</v>
      </c>
      <c r="E182" s="24">
        <f t="shared" si="4"/>
        <v>10396839.999999767</v>
      </c>
      <c r="F182" s="24">
        <f t="shared" si="5"/>
        <v>56288763.000000052</v>
      </c>
    </row>
    <row r="183" spans="1:6" x14ac:dyDescent="0.25">
      <c r="A183" s="4">
        <v>43995</v>
      </c>
      <c r="B183" s="5">
        <v>165</v>
      </c>
      <c r="C183" s="24">
        <f>'City Raw Data'!P169</f>
        <v>6080840.9999999404</v>
      </c>
      <c r="D183" s="24">
        <f>'Farm Well'!G78</f>
        <v>1290000</v>
      </c>
      <c r="E183" s="24">
        <f t="shared" si="4"/>
        <v>7370840.9999999404</v>
      </c>
      <c r="F183" s="24">
        <f t="shared" si="5"/>
        <v>54808341.000000112</v>
      </c>
    </row>
    <row r="184" spans="1:6" x14ac:dyDescent="0.25">
      <c r="A184" s="4">
        <v>43996</v>
      </c>
      <c r="B184" s="5">
        <v>166</v>
      </c>
      <c r="C184" s="24">
        <f>'City Raw Data'!P170</f>
        <v>5297811.0000000726</v>
      </c>
      <c r="D184" s="24">
        <f>'Farm Well'!G79</f>
        <v>1260000</v>
      </c>
      <c r="E184" s="24">
        <f t="shared" si="4"/>
        <v>6557811.0000000726</v>
      </c>
      <c r="F184" s="24">
        <f t="shared" si="5"/>
        <v>56699484.000000104</v>
      </c>
    </row>
    <row r="185" spans="1:6" x14ac:dyDescent="0.25">
      <c r="A185" s="4">
        <v>43997</v>
      </c>
      <c r="B185" s="5">
        <v>167</v>
      </c>
      <c r="C185" s="24">
        <f>'City Raw Data'!P171</f>
        <v>6911092.0000000084</v>
      </c>
      <c r="D185" s="24">
        <f>'Farm Well'!G80</f>
        <v>1290000</v>
      </c>
      <c r="E185" s="24">
        <f t="shared" si="4"/>
        <v>8201092.0000000084</v>
      </c>
      <c r="F185" s="24">
        <f t="shared" si="5"/>
        <v>58331908.000000298</v>
      </c>
    </row>
    <row r="186" spans="1:6" x14ac:dyDescent="0.25">
      <c r="A186" s="4">
        <v>43998</v>
      </c>
      <c r="B186" s="5">
        <v>168</v>
      </c>
      <c r="C186" s="24">
        <f>'City Raw Data'!P172</f>
        <v>5859164.000000041</v>
      </c>
      <c r="D186" s="24">
        <f>'Farm Well'!G81</f>
        <v>1300000</v>
      </c>
      <c r="E186" s="24">
        <f t="shared" si="4"/>
        <v>7159164.000000041</v>
      </c>
      <c r="F186" s="24">
        <f t="shared" si="5"/>
        <v>58660339.000000335</v>
      </c>
    </row>
    <row r="187" spans="1:6" x14ac:dyDescent="0.25">
      <c r="A187" s="4">
        <v>43999</v>
      </c>
      <c r="B187" s="5">
        <v>169</v>
      </c>
      <c r="C187" s="24">
        <f>'City Raw Data'!P173</f>
        <v>6272996.0000002421</v>
      </c>
      <c r="D187" s="24">
        <f>'Farm Well'!G82</f>
        <v>1300000</v>
      </c>
      <c r="E187" s="24">
        <f t="shared" si="4"/>
        <v>7572996.0000002421</v>
      </c>
      <c r="F187" s="24">
        <f t="shared" si="5"/>
        <v>60246434.000000134</v>
      </c>
    </row>
    <row r="188" spans="1:6" x14ac:dyDescent="0.25">
      <c r="A188" s="4">
        <v>44000</v>
      </c>
      <c r="B188" s="5">
        <v>170</v>
      </c>
      <c r="C188" s="24">
        <f>'City Raw Data'!P174</f>
        <v>7720018.9999999776</v>
      </c>
      <c r="D188" s="24">
        <f>'Farm Well'!G83</f>
        <v>1310000</v>
      </c>
      <c r="E188" s="24">
        <f t="shared" si="4"/>
        <v>9030018.9999999776</v>
      </c>
      <c r="F188" s="24">
        <f t="shared" si="5"/>
        <v>61698194.999999791</v>
      </c>
    </row>
    <row r="189" spans="1:6" x14ac:dyDescent="0.25">
      <c r="A189" s="4">
        <v>44001</v>
      </c>
      <c r="B189" s="5">
        <v>171</v>
      </c>
      <c r="C189" s="24">
        <f>'City Raw Data'!P175</f>
        <v>7576417.9999998286</v>
      </c>
      <c r="D189" s="24">
        <f>'Farm Well'!G84</f>
        <v>1340000</v>
      </c>
      <c r="E189" s="24">
        <f t="shared" si="4"/>
        <v>8916417.9999998286</v>
      </c>
      <c r="F189" s="24">
        <f t="shared" si="5"/>
        <v>61486935.999999821</v>
      </c>
    </row>
    <row r="190" spans="1:6" x14ac:dyDescent="0.25">
      <c r="A190" s="4">
        <v>44002</v>
      </c>
      <c r="B190" s="5">
        <v>172</v>
      </c>
      <c r="C190" s="24">
        <f>'City Raw Data'!P176</f>
        <v>7961983.9999999302</v>
      </c>
      <c r="D190" s="24">
        <f>'Farm Well'!G85</f>
        <v>1300000</v>
      </c>
      <c r="E190" s="24">
        <f t="shared" si="4"/>
        <v>9261983.9999999292</v>
      </c>
      <c r="F190" s="24">
        <f t="shared" si="5"/>
        <v>61527057.000000253</v>
      </c>
    </row>
    <row r="191" spans="1:6" x14ac:dyDescent="0.25">
      <c r="A191" s="4">
        <v>44003</v>
      </c>
      <c r="B191" s="5">
        <v>173</v>
      </c>
      <c r="C191" s="24">
        <f>'City Raw Data'!P177</f>
        <v>6930235.0000002701</v>
      </c>
      <c r="D191" s="24">
        <f>'Farm Well'!G86</f>
        <v>1260000</v>
      </c>
      <c r="E191" s="24">
        <f t="shared" si="4"/>
        <v>8190235.0000002701</v>
      </c>
      <c r="F191" s="24">
        <f t="shared" si="5"/>
        <v>60553134.00000003</v>
      </c>
    </row>
    <row r="192" spans="1:6" x14ac:dyDescent="0.25">
      <c r="A192" s="4">
        <v>44004</v>
      </c>
      <c r="B192" s="5">
        <v>174</v>
      </c>
      <c r="C192" s="24">
        <f>'City Raw Data'!P178</f>
        <v>8019523.000000054</v>
      </c>
      <c r="D192" s="24">
        <f>'Farm Well'!G87</f>
        <v>510000</v>
      </c>
      <c r="E192" s="24">
        <f t="shared" si="4"/>
        <v>8529523.000000054</v>
      </c>
      <c r="F192" s="24">
        <f t="shared" si="5"/>
        <v>59426093.999999836</v>
      </c>
    </row>
    <row r="193" spans="1:6" x14ac:dyDescent="0.25">
      <c r="A193" s="4">
        <v>44005</v>
      </c>
      <c r="B193" s="5">
        <v>175</v>
      </c>
      <c r="C193" s="24">
        <f>'City Raw Data'!P179</f>
        <v>8745258.9999998398</v>
      </c>
      <c r="D193" s="24">
        <f>'Farm Well'!G88</f>
        <v>0</v>
      </c>
      <c r="E193" s="24">
        <f t="shared" si="4"/>
        <v>8745258.9999998398</v>
      </c>
      <c r="F193" s="24">
        <f t="shared" si="5"/>
        <v>56654128.999999888</v>
      </c>
    </row>
    <row r="194" spans="1:6" x14ac:dyDescent="0.25">
      <c r="A194" s="4">
        <v>44006</v>
      </c>
      <c r="B194" s="5">
        <v>176</v>
      </c>
      <c r="C194" s="24">
        <f>'City Raw Data'!P180</f>
        <v>9024756.9999998994</v>
      </c>
      <c r="D194" s="24">
        <f>'Farm Well'!G89</f>
        <v>0</v>
      </c>
      <c r="E194" s="24">
        <f t="shared" si="4"/>
        <v>9024756.9999998994</v>
      </c>
      <c r="F194" s="24">
        <f t="shared" si="5"/>
        <v>54208476.000000075</v>
      </c>
    </row>
    <row r="195" spans="1:6" x14ac:dyDescent="0.25">
      <c r="A195" s="4">
        <v>44007</v>
      </c>
      <c r="B195" s="5">
        <v>177</v>
      </c>
      <c r="C195" s="24">
        <f>'City Raw Data'!P181</f>
        <v>8818760.0000000037</v>
      </c>
      <c r="D195" s="24">
        <f>'Farm Well'!G90</f>
        <v>0</v>
      </c>
      <c r="E195" s="24">
        <f t="shared" si="4"/>
        <v>8818760.0000000037</v>
      </c>
      <c r="F195" s="24">
        <f t="shared" si="5"/>
        <v>52204924.99999994</v>
      </c>
    </row>
    <row r="196" spans="1:6" x14ac:dyDescent="0.25">
      <c r="A196" s="4">
        <v>44008</v>
      </c>
      <c r="B196" s="5">
        <v>178</v>
      </c>
      <c r="C196" s="24">
        <f>'City Raw Data'!P182</f>
        <v>8956539.0000002682</v>
      </c>
      <c r="D196" s="24">
        <f>'Farm Well'!G91</f>
        <v>0</v>
      </c>
      <c r="E196" s="24">
        <f t="shared" si="4"/>
        <v>8956539.0000002682</v>
      </c>
      <c r="F196" s="24">
        <f t="shared" si="5"/>
        <v>51803606.000000142</v>
      </c>
    </row>
    <row r="197" spans="1:6" x14ac:dyDescent="0.25">
      <c r="A197" s="4">
        <v>44009</v>
      </c>
      <c r="B197" s="5">
        <v>179</v>
      </c>
      <c r="C197" s="24">
        <f>'City Raw Data'!P183</f>
        <v>8288060.999999702</v>
      </c>
      <c r="D197" s="24">
        <f>'Farm Well'!G92</f>
        <v>0</v>
      </c>
      <c r="E197" s="24">
        <f t="shared" si="4"/>
        <v>8288060.999999702</v>
      </c>
      <c r="F197" s="24">
        <f t="shared" si="5"/>
        <v>50405786.999999866</v>
      </c>
    </row>
    <row r="198" spans="1:6" x14ac:dyDescent="0.25">
      <c r="A198" s="4">
        <v>44010</v>
      </c>
      <c r="B198" s="5">
        <v>180</v>
      </c>
      <c r="C198" s="24">
        <f>'City Raw Data'!P184</f>
        <v>7063195.0000000643</v>
      </c>
      <c r="D198" s="24">
        <f>'Farm Well'!G93</f>
        <v>0</v>
      </c>
      <c r="E198" s="24">
        <f t="shared" si="4"/>
        <v>7063195.0000000643</v>
      </c>
      <c r="F198" s="24">
        <f t="shared" si="5"/>
        <v>50137645.999999881</v>
      </c>
    </row>
    <row r="199" spans="1:6" x14ac:dyDescent="0.25">
      <c r="A199" s="4">
        <v>44011</v>
      </c>
      <c r="B199" s="5">
        <v>181</v>
      </c>
      <c r="C199" s="24">
        <f>'City Raw Data'!P185</f>
        <v>5757558.0000001034</v>
      </c>
      <c r="D199" s="24">
        <f>'Farm Well'!G94</f>
        <v>0</v>
      </c>
      <c r="E199" s="24">
        <f t="shared" si="4"/>
        <v>5757558.0000001034</v>
      </c>
      <c r="F199" s="24">
        <f t="shared" si="5"/>
        <v>52071940.999999918</v>
      </c>
    </row>
    <row r="200" spans="1:6" x14ac:dyDescent="0.25">
      <c r="A200" s="4">
        <v>44012</v>
      </c>
      <c r="B200" s="5">
        <v>182</v>
      </c>
      <c r="C200" s="24">
        <f>'City Raw Data'!P186</f>
        <v>6299606.0000000279</v>
      </c>
      <c r="D200" s="24">
        <f>'Farm Well'!G95</f>
        <v>0</v>
      </c>
      <c r="E200" s="24">
        <f t="shared" si="4"/>
        <v>6299606.0000000279</v>
      </c>
      <c r="F200" s="24">
        <f t="shared" si="5"/>
        <v>54704273.999999881</v>
      </c>
    </row>
    <row r="201" spans="1:6" x14ac:dyDescent="0.25">
      <c r="A201" s="4">
        <v>44013</v>
      </c>
      <c r="B201" s="5">
        <v>183</v>
      </c>
      <c r="C201" s="24">
        <f>'City Raw Data'!P187</f>
        <v>7021205.999999769</v>
      </c>
      <c r="D201" s="24">
        <f>'Farm Well'!G96</f>
        <v>0</v>
      </c>
      <c r="E201" s="24">
        <f t="shared" si="4"/>
        <v>7021205.999999769</v>
      </c>
      <c r="F201" s="24">
        <f t="shared" si="5"/>
        <v>56921240.99999997</v>
      </c>
    </row>
    <row r="202" spans="1:6" x14ac:dyDescent="0.25">
      <c r="A202" s="4">
        <v>44014</v>
      </c>
      <c r="B202" s="5">
        <v>184</v>
      </c>
      <c r="C202" s="24">
        <f>'City Raw Data'!P188</f>
        <v>8417441.0000002105</v>
      </c>
      <c r="D202" s="24">
        <f>'Farm Well'!G97</f>
        <v>0</v>
      </c>
      <c r="E202" s="24">
        <f t="shared" si="4"/>
        <v>8417441.0000002105</v>
      </c>
      <c r="F202" s="24">
        <f t="shared" si="5"/>
        <v>59180214.999999911</v>
      </c>
    </row>
    <row r="203" spans="1:6" x14ac:dyDescent="0.25">
      <c r="A203" s="4">
        <v>44015</v>
      </c>
      <c r="B203" s="5">
        <v>185</v>
      </c>
      <c r="C203" s="24">
        <f>'City Raw Data'!P189</f>
        <v>7558719.9999999888</v>
      </c>
      <c r="D203" s="24">
        <f>'Farm Well'!G98</f>
        <v>0</v>
      </c>
      <c r="E203" s="24">
        <f t="shared" si="4"/>
        <v>7558719.9999999888</v>
      </c>
      <c r="F203" s="24">
        <f t="shared" si="5"/>
        <v>60997630.000000015</v>
      </c>
    </row>
    <row r="204" spans="1:6" x14ac:dyDescent="0.25">
      <c r="A204" s="4">
        <v>44016</v>
      </c>
      <c r="B204" s="5">
        <v>186</v>
      </c>
      <c r="C204" s="24">
        <f>'City Raw Data'!P190</f>
        <v>8019919.9999997169</v>
      </c>
      <c r="D204" s="24">
        <f>'Farm Well'!G99</f>
        <v>0</v>
      </c>
      <c r="E204" s="24">
        <f t="shared" si="4"/>
        <v>8019919.9999997169</v>
      </c>
      <c r="F204" s="24">
        <f t="shared" si="5"/>
        <v>64377826.999999821</v>
      </c>
    </row>
    <row r="205" spans="1:6" x14ac:dyDescent="0.25">
      <c r="A205" s="4">
        <v>44017</v>
      </c>
      <c r="B205" s="5">
        <v>187</v>
      </c>
      <c r="C205" s="24">
        <f>'City Raw Data'!P191</f>
        <v>8997490.0000000969</v>
      </c>
      <c r="D205" s="24">
        <f>'Farm Well'!G100</f>
        <v>0</v>
      </c>
      <c r="E205" s="24">
        <f t="shared" si="4"/>
        <v>8997490.0000000969</v>
      </c>
      <c r="F205" s="24">
        <f t="shared" si="5"/>
        <v>66805122.000000045</v>
      </c>
    </row>
    <row r="206" spans="1:6" x14ac:dyDescent="0.25">
      <c r="A206" s="4">
        <v>44018</v>
      </c>
      <c r="B206" s="5">
        <v>188</v>
      </c>
      <c r="C206" s="24">
        <f>'City Raw Data'!P192</f>
        <v>8389891.0000000671</v>
      </c>
      <c r="D206" s="24">
        <f>'Farm Well'!G101</f>
        <v>0</v>
      </c>
      <c r="E206" s="24">
        <f t="shared" si="4"/>
        <v>8389891.0000000671</v>
      </c>
      <c r="F206" s="24">
        <f t="shared" si="5"/>
        <v>68525283.00000006</v>
      </c>
    </row>
    <row r="207" spans="1:6" x14ac:dyDescent="0.25">
      <c r="A207" s="4">
        <v>44019</v>
      </c>
      <c r="B207" s="5">
        <v>189</v>
      </c>
      <c r="C207" s="24">
        <f>'City Raw Data'!P193</f>
        <v>8516573.0000001229</v>
      </c>
      <c r="D207" s="24">
        <f>'Farm Well'!G102</f>
        <v>0</v>
      </c>
      <c r="E207" s="24">
        <f t="shared" si="4"/>
        <v>8516573.0000001229</v>
      </c>
      <c r="F207" s="24">
        <f t="shared" si="5"/>
        <v>70058712.00000003</v>
      </c>
    </row>
    <row r="208" spans="1:6" x14ac:dyDescent="0.25">
      <c r="A208" s="4">
        <v>44020</v>
      </c>
      <c r="B208" s="5">
        <v>190</v>
      </c>
      <c r="C208" s="24">
        <f>'City Raw Data'!P194</f>
        <v>9280179.9999996983</v>
      </c>
      <c r="D208" s="24">
        <f>'Farm Well'!G103</f>
        <v>0</v>
      </c>
      <c r="E208" s="24">
        <f t="shared" si="4"/>
        <v>9280179.9999996983</v>
      </c>
      <c r="F208" s="24">
        <f t="shared" si="5"/>
        <v>71468382.000000015</v>
      </c>
    </row>
    <row r="209" spans="1:6" x14ac:dyDescent="0.25">
      <c r="A209" s="4">
        <v>44021</v>
      </c>
      <c r="B209" s="5">
        <v>191</v>
      </c>
      <c r="C209" s="24">
        <f>'City Raw Data'!P195</f>
        <v>8304856.0000003269</v>
      </c>
      <c r="D209" s="24">
        <f>'Farm Well'!G104</f>
        <v>1930000</v>
      </c>
      <c r="E209" s="24">
        <f t="shared" si="4"/>
        <v>10234856.000000328</v>
      </c>
      <c r="F209" s="24">
        <f t="shared" si="5"/>
        <v>73158978.000000119</v>
      </c>
    </row>
    <row r="210" spans="1:6" x14ac:dyDescent="0.25">
      <c r="A210" s="4">
        <v>44022</v>
      </c>
      <c r="B210" s="5">
        <v>192</v>
      </c>
      <c r="C210" s="24">
        <f>'City Raw Data'!P196</f>
        <v>9798916.9999997951</v>
      </c>
      <c r="D210" s="24">
        <f>'Farm Well'!G105</f>
        <v>1140000</v>
      </c>
      <c r="E210" s="24">
        <f t="shared" si="4"/>
        <v>10938916.999999795</v>
      </c>
      <c r="F210" s="24">
        <f t="shared" si="5"/>
        <v>73693945.000000104</v>
      </c>
    </row>
    <row r="211" spans="1:6" x14ac:dyDescent="0.25">
      <c r="A211" s="4">
        <v>44023</v>
      </c>
      <c r="B211" s="5">
        <v>193</v>
      </c>
      <c r="C211" s="24">
        <f>'City Raw Data'!P197</f>
        <v>9267214.9999999441</v>
      </c>
      <c r="D211" s="24">
        <f>'Farm Well'!G106</f>
        <v>1180000</v>
      </c>
      <c r="E211" s="24">
        <f t="shared" si="4"/>
        <v>10447214.999999944</v>
      </c>
      <c r="F211" s="24">
        <f t="shared" si="5"/>
        <v>74786056.000000551</v>
      </c>
    </row>
    <row r="212" spans="1:6" x14ac:dyDescent="0.25">
      <c r="A212" s="4">
        <v>44024</v>
      </c>
      <c r="B212" s="5">
        <v>194</v>
      </c>
      <c r="C212" s="24">
        <f>'City Raw Data'!P198</f>
        <v>9507651.0000001006</v>
      </c>
      <c r="D212" s="24">
        <f>'Farm Well'!G107</f>
        <v>1210000</v>
      </c>
      <c r="E212" s="24">
        <f t="shared" ref="E212:E275" si="6">C212+D212</f>
        <v>10717651.000000101</v>
      </c>
      <c r="F212" s="24">
        <f t="shared" si="5"/>
        <v>75019707.00000003</v>
      </c>
    </row>
    <row r="213" spans="1:6" x14ac:dyDescent="0.25">
      <c r="A213" s="4">
        <v>44025</v>
      </c>
      <c r="B213" s="5">
        <v>195</v>
      </c>
      <c r="C213" s="24">
        <f>'City Raw Data'!P199</f>
        <v>8733320.0000000373</v>
      </c>
      <c r="D213" s="24">
        <f>'Farm Well'!G108</f>
        <v>1190000</v>
      </c>
      <c r="E213" s="24">
        <f t="shared" si="6"/>
        <v>9923320.0000000373</v>
      </c>
      <c r="F213" s="24">
        <f t="shared" ref="F213:F276" si="7">SUM(E213:E219)</f>
        <v>76013311.000000268</v>
      </c>
    </row>
    <row r="214" spans="1:6" x14ac:dyDescent="0.25">
      <c r="A214" s="4">
        <v>44026</v>
      </c>
      <c r="B214" s="5">
        <v>196</v>
      </c>
      <c r="C214" s="24">
        <f>'City Raw Data'!P200</f>
        <v>8756243.0000001136</v>
      </c>
      <c r="D214" s="24">
        <f>'Farm Well'!G109</f>
        <v>1170000</v>
      </c>
      <c r="E214" s="24">
        <f t="shared" si="6"/>
        <v>9926243.0000001136</v>
      </c>
      <c r="F214" s="24">
        <f t="shared" si="7"/>
        <v>76332467.000000253</v>
      </c>
    </row>
    <row r="215" spans="1:6" x14ac:dyDescent="0.25">
      <c r="A215" s="4">
        <v>44027</v>
      </c>
      <c r="B215" s="5">
        <v>197</v>
      </c>
      <c r="C215" s="24">
        <f>'City Raw Data'!P201</f>
        <v>9800775.9999998119</v>
      </c>
      <c r="D215" s="24">
        <f>'Farm Well'!G110</f>
        <v>1170000</v>
      </c>
      <c r="E215" s="24">
        <f t="shared" si="6"/>
        <v>10970775.999999812</v>
      </c>
      <c r="F215" s="24">
        <f t="shared" si="7"/>
        <v>77706911.000000209</v>
      </c>
    </row>
    <row r="216" spans="1:6" x14ac:dyDescent="0.25">
      <c r="A216" s="4">
        <v>44028</v>
      </c>
      <c r="B216" s="5">
        <v>198</v>
      </c>
      <c r="C216" s="24">
        <f>'City Raw Data'!P202</f>
        <v>9599823.000000298</v>
      </c>
      <c r="D216" s="24">
        <f>'Farm Well'!G111</f>
        <v>1170000</v>
      </c>
      <c r="E216" s="24">
        <f t="shared" si="6"/>
        <v>10769823.000000298</v>
      </c>
      <c r="F216" s="24">
        <f t="shared" si="7"/>
        <v>77780775.000000164</v>
      </c>
    </row>
    <row r="217" spans="1:6" x14ac:dyDescent="0.25">
      <c r="A217" s="4">
        <v>44029</v>
      </c>
      <c r="B217" s="5">
        <v>199</v>
      </c>
      <c r="C217" s="24">
        <f>'City Raw Data'!P203</f>
        <v>10671028.000000242</v>
      </c>
      <c r="D217" s="24">
        <f>'Farm Well'!G112</f>
        <v>1360000</v>
      </c>
      <c r="E217" s="24">
        <f t="shared" si="6"/>
        <v>12031028.000000242</v>
      </c>
      <c r="F217" s="24">
        <f t="shared" si="7"/>
        <v>76684343.000000045</v>
      </c>
    </row>
    <row r="218" spans="1:6" x14ac:dyDescent="0.25">
      <c r="A218" s="4">
        <v>44030</v>
      </c>
      <c r="B218" s="5">
        <v>200</v>
      </c>
      <c r="C218" s="24">
        <f>'City Raw Data'!P204</f>
        <v>9390865.9999994263</v>
      </c>
      <c r="D218" s="24">
        <f>'Farm Well'!G113</f>
        <v>1290000</v>
      </c>
      <c r="E218" s="24">
        <f t="shared" si="6"/>
        <v>10680865.999999426</v>
      </c>
      <c r="F218" s="24">
        <f t="shared" si="7"/>
        <v>75140221.999999896</v>
      </c>
    </row>
    <row r="219" spans="1:6" x14ac:dyDescent="0.25">
      <c r="A219" s="4">
        <v>44031</v>
      </c>
      <c r="B219" s="5">
        <v>201</v>
      </c>
      <c r="C219" s="24">
        <f>'City Raw Data'!P205</f>
        <v>10421255.000000328</v>
      </c>
      <c r="D219" s="24">
        <f>'Farm Well'!G114</f>
        <v>1290000</v>
      </c>
      <c r="E219" s="24">
        <f t="shared" si="6"/>
        <v>11711255.000000328</v>
      </c>
      <c r="F219" s="24">
        <f t="shared" si="7"/>
        <v>74516044.000000417</v>
      </c>
    </row>
    <row r="220" spans="1:6" x14ac:dyDescent="0.25">
      <c r="A220" s="4">
        <v>44032</v>
      </c>
      <c r="B220" s="5">
        <v>202</v>
      </c>
      <c r="C220" s="24">
        <f>'City Raw Data'!P206</f>
        <v>8932476.0000000391</v>
      </c>
      <c r="D220" s="24">
        <f>'Farm Well'!G115</f>
        <v>1310000</v>
      </c>
      <c r="E220" s="24">
        <f t="shared" si="6"/>
        <v>10242476.000000039</v>
      </c>
      <c r="F220" s="24">
        <f t="shared" si="7"/>
        <v>72763338.999999881</v>
      </c>
    </row>
    <row r="221" spans="1:6" x14ac:dyDescent="0.25">
      <c r="A221" s="4">
        <v>44033</v>
      </c>
      <c r="B221" s="5">
        <v>203</v>
      </c>
      <c r="C221" s="24">
        <f>'City Raw Data'!P207</f>
        <v>9980687.0000000522</v>
      </c>
      <c r="D221" s="24">
        <f>'Farm Well'!G116</f>
        <v>1320000</v>
      </c>
      <c r="E221" s="24">
        <f t="shared" si="6"/>
        <v>11300687.000000052</v>
      </c>
      <c r="F221" s="24">
        <f t="shared" si="7"/>
        <v>72902317.000000119</v>
      </c>
    </row>
    <row r="222" spans="1:6" x14ac:dyDescent="0.25">
      <c r="A222" s="4">
        <v>44034</v>
      </c>
      <c r="B222" s="5">
        <v>204</v>
      </c>
      <c r="C222" s="24">
        <f>'City Raw Data'!P208</f>
        <v>9724639.9999997821</v>
      </c>
      <c r="D222" s="24">
        <f>'Farm Well'!G117</f>
        <v>1320000</v>
      </c>
      <c r="E222" s="24">
        <f t="shared" si="6"/>
        <v>11044639.999999782</v>
      </c>
      <c r="F222" s="24">
        <f t="shared" si="7"/>
        <v>72617208.999999672</v>
      </c>
    </row>
    <row r="223" spans="1:6" x14ac:dyDescent="0.25">
      <c r="A223" s="4">
        <v>44035</v>
      </c>
      <c r="B223" s="5">
        <v>205</v>
      </c>
      <c r="C223" s="24">
        <f>'City Raw Data'!P209</f>
        <v>8493391.0000001695</v>
      </c>
      <c r="D223" s="24">
        <f>'Farm Well'!G118</f>
        <v>1180000</v>
      </c>
      <c r="E223" s="24">
        <f t="shared" si="6"/>
        <v>9673391.0000001695</v>
      </c>
      <c r="F223" s="24">
        <f t="shared" si="7"/>
        <v>73384685.00000003</v>
      </c>
    </row>
    <row r="224" spans="1:6" x14ac:dyDescent="0.25">
      <c r="A224" s="4">
        <v>44036</v>
      </c>
      <c r="B224" s="5">
        <v>206</v>
      </c>
      <c r="C224" s="24">
        <f>'City Raw Data'!P210</f>
        <v>9146907.000000095</v>
      </c>
      <c r="D224" s="24">
        <f>'Farm Well'!G119</f>
        <v>1340000</v>
      </c>
      <c r="E224" s="24">
        <f t="shared" si="6"/>
        <v>10486907.000000095</v>
      </c>
      <c r="F224" s="24">
        <f t="shared" si="7"/>
        <v>74401663.999999508</v>
      </c>
    </row>
    <row r="225" spans="1:6" x14ac:dyDescent="0.25">
      <c r="A225" s="4">
        <v>44037</v>
      </c>
      <c r="B225" s="5">
        <v>207</v>
      </c>
      <c r="C225" s="24">
        <f>'City Raw Data'!P211</f>
        <v>8786687.9999999516</v>
      </c>
      <c r="D225" s="24">
        <f>'Farm Well'!G120</f>
        <v>1270000</v>
      </c>
      <c r="E225" s="24">
        <f t="shared" si="6"/>
        <v>10056687.999999952</v>
      </c>
      <c r="F225" s="24">
        <f t="shared" si="7"/>
        <v>76653129.000000164</v>
      </c>
    </row>
    <row r="226" spans="1:6" x14ac:dyDescent="0.25">
      <c r="A226" s="4">
        <v>44038</v>
      </c>
      <c r="B226" s="5">
        <v>208</v>
      </c>
      <c r="C226" s="24">
        <f>'City Raw Data'!P212</f>
        <v>8758549.9999997951</v>
      </c>
      <c r="D226" s="24">
        <f>'Farm Well'!G121</f>
        <v>1200000</v>
      </c>
      <c r="E226" s="24">
        <f t="shared" si="6"/>
        <v>9958549.9999997951</v>
      </c>
      <c r="F226" s="24">
        <f t="shared" si="7"/>
        <v>77809573.999999851</v>
      </c>
    </row>
    <row r="227" spans="1:6" x14ac:dyDescent="0.25">
      <c r="A227" s="4">
        <v>44039</v>
      </c>
      <c r="B227" s="5">
        <v>209</v>
      </c>
      <c r="C227" s="24">
        <f>'City Raw Data'!P213</f>
        <v>9091454.0000002645</v>
      </c>
      <c r="D227" s="24">
        <f>'Farm Well'!G122</f>
        <v>1290000</v>
      </c>
      <c r="E227" s="24">
        <f t="shared" si="6"/>
        <v>10381454.000000264</v>
      </c>
      <c r="F227" s="24">
        <f t="shared" si="7"/>
        <v>78965532.000000253</v>
      </c>
    </row>
    <row r="228" spans="1:6" x14ac:dyDescent="0.25">
      <c r="A228" s="4">
        <v>44040</v>
      </c>
      <c r="B228" s="5">
        <v>210</v>
      </c>
      <c r="C228" s="24">
        <f>'City Raw Data'!P214</f>
        <v>9725578.9999996163</v>
      </c>
      <c r="D228" s="24">
        <f>'Farm Well'!G123</f>
        <v>1290000</v>
      </c>
      <c r="E228" s="24">
        <f t="shared" si="6"/>
        <v>11015578.999999616</v>
      </c>
      <c r="F228" s="24">
        <f t="shared" si="7"/>
        <v>80120609.999999851</v>
      </c>
    </row>
    <row r="229" spans="1:6" x14ac:dyDescent="0.25">
      <c r="A229" s="4">
        <v>44041</v>
      </c>
      <c r="B229" s="5">
        <v>211</v>
      </c>
      <c r="C229" s="24">
        <f>'City Raw Data'!P215</f>
        <v>10492116.000000138</v>
      </c>
      <c r="D229" s="24">
        <f>'Farm Well'!G124</f>
        <v>1320000</v>
      </c>
      <c r="E229" s="24">
        <f t="shared" si="6"/>
        <v>11812116.000000138</v>
      </c>
      <c r="F229" s="24">
        <f t="shared" si="7"/>
        <v>78176751</v>
      </c>
    </row>
    <row r="230" spans="1:6" x14ac:dyDescent="0.25">
      <c r="A230" s="4">
        <v>44042</v>
      </c>
      <c r="B230" s="5">
        <v>212</v>
      </c>
      <c r="C230" s="24">
        <f>'City Raw Data'!P216</f>
        <v>9370369.999999661</v>
      </c>
      <c r="D230" s="24">
        <f>'Farm Well'!G125</f>
        <v>1320000</v>
      </c>
      <c r="E230" s="24">
        <f t="shared" si="6"/>
        <v>10690369.999999661</v>
      </c>
      <c r="F230" s="24">
        <f t="shared" si="7"/>
        <v>76939736.999999717</v>
      </c>
    </row>
    <row r="231" spans="1:6" x14ac:dyDescent="0.25">
      <c r="A231" s="4">
        <v>44043</v>
      </c>
      <c r="B231" s="5">
        <v>213</v>
      </c>
      <c r="C231" s="24">
        <f>'City Raw Data'!P217</f>
        <v>11458372.000000739</v>
      </c>
      <c r="D231" s="24">
        <f>'Farm Well'!G126</f>
        <v>1280000</v>
      </c>
      <c r="E231" s="24">
        <f t="shared" si="6"/>
        <v>12738372.000000739</v>
      </c>
      <c r="F231" s="24">
        <f t="shared" si="7"/>
        <v>76987255.000000641</v>
      </c>
    </row>
    <row r="232" spans="1:6" x14ac:dyDescent="0.25">
      <c r="A232" s="4">
        <v>44044</v>
      </c>
      <c r="B232" s="5">
        <v>214</v>
      </c>
      <c r="C232" s="24">
        <f>'City Raw Data'!P218</f>
        <v>9913132.9999996349</v>
      </c>
      <c r="D232" s="24">
        <f>'Farm Well'!G127</f>
        <v>1300000</v>
      </c>
      <c r="E232" s="24">
        <f t="shared" si="6"/>
        <v>11213132.999999635</v>
      </c>
      <c r="F232" s="24">
        <f t="shared" si="7"/>
        <v>73142340.999999285</v>
      </c>
    </row>
    <row r="233" spans="1:6" x14ac:dyDescent="0.25">
      <c r="A233" s="4">
        <v>44045</v>
      </c>
      <c r="B233" s="5">
        <v>215</v>
      </c>
      <c r="C233" s="24">
        <f>'City Raw Data'!P219</f>
        <v>9834508.0000001937</v>
      </c>
      <c r="D233" s="24">
        <f>'Farm Well'!G128</f>
        <v>1280000</v>
      </c>
      <c r="E233" s="24">
        <f t="shared" si="6"/>
        <v>11114508.000000194</v>
      </c>
      <c r="F233" s="24">
        <f t="shared" si="7"/>
        <v>73287122.00000006</v>
      </c>
    </row>
    <row r="234" spans="1:6" x14ac:dyDescent="0.25">
      <c r="A234" s="4">
        <v>44046</v>
      </c>
      <c r="B234" s="5">
        <v>216</v>
      </c>
      <c r="C234" s="24">
        <f>'City Raw Data'!P220</f>
        <v>11266531.999999871</v>
      </c>
      <c r="D234" s="24">
        <f>'Farm Well'!G129</f>
        <v>270000</v>
      </c>
      <c r="E234" s="24">
        <f t="shared" si="6"/>
        <v>11536531.999999871</v>
      </c>
      <c r="F234" s="24">
        <f t="shared" si="7"/>
        <v>73024935.999999627</v>
      </c>
    </row>
    <row r="235" spans="1:6" x14ac:dyDescent="0.25">
      <c r="A235" s="4">
        <v>44047</v>
      </c>
      <c r="B235" s="5">
        <v>217</v>
      </c>
      <c r="C235" s="24">
        <f>'City Raw Data'!P221</f>
        <v>9071719.9999997653</v>
      </c>
      <c r="D235" s="24">
        <f>'Farm Well'!G130</f>
        <v>0</v>
      </c>
      <c r="E235" s="24">
        <f t="shared" si="6"/>
        <v>9071719.9999997653</v>
      </c>
      <c r="F235" s="24">
        <f t="shared" si="7"/>
        <v>72092568.000000134</v>
      </c>
    </row>
    <row r="236" spans="1:6" x14ac:dyDescent="0.25">
      <c r="A236" s="4">
        <v>44048</v>
      </c>
      <c r="B236" s="5">
        <v>218</v>
      </c>
      <c r="C236" s="24">
        <f>'City Raw Data'!P222</f>
        <v>10575101.999999851</v>
      </c>
      <c r="D236" s="24">
        <f>'Farm Well'!G131</f>
        <v>0</v>
      </c>
      <c r="E236" s="24">
        <f t="shared" si="6"/>
        <v>10575101.999999851</v>
      </c>
      <c r="F236" s="24">
        <f t="shared" si="7"/>
        <v>72185161.999999806</v>
      </c>
    </row>
    <row r="237" spans="1:6" x14ac:dyDescent="0.25">
      <c r="A237" s="4">
        <v>44049</v>
      </c>
      <c r="B237" s="5">
        <v>219</v>
      </c>
      <c r="C237" s="24">
        <f>'City Raw Data'!P223</f>
        <v>10737888.000000583</v>
      </c>
      <c r="D237" s="24">
        <f>'Farm Well'!G132</f>
        <v>0</v>
      </c>
      <c r="E237" s="24">
        <f t="shared" si="6"/>
        <v>10737888.000000583</v>
      </c>
      <c r="F237" s="24">
        <f t="shared" si="7"/>
        <v>74059446.000000075</v>
      </c>
    </row>
    <row r="238" spans="1:6" x14ac:dyDescent="0.25">
      <c r="A238" s="4">
        <v>44050</v>
      </c>
      <c r="B238" s="5">
        <v>220</v>
      </c>
      <c r="C238" s="24">
        <f>'City Raw Data'!P224</f>
        <v>8893457.9999993872</v>
      </c>
      <c r="D238" s="24">
        <f>'Farm Well'!G133</f>
        <v>0</v>
      </c>
      <c r="E238" s="24">
        <f t="shared" si="6"/>
        <v>8893457.9999993872</v>
      </c>
      <c r="F238" s="24">
        <f t="shared" si="7"/>
        <v>74865613.999999419</v>
      </c>
    </row>
    <row r="239" spans="1:6" x14ac:dyDescent="0.25">
      <c r="A239" s="4">
        <v>44051</v>
      </c>
      <c r="B239" s="5">
        <v>221</v>
      </c>
      <c r="C239" s="24">
        <f>'City Raw Data'!P225</f>
        <v>10427914.000000399</v>
      </c>
      <c r="D239" s="24">
        <f>'Farm Well'!G134</f>
        <v>930000</v>
      </c>
      <c r="E239" s="24">
        <f t="shared" si="6"/>
        <v>11357914.000000399</v>
      </c>
      <c r="F239" s="24">
        <f t="shared" si="7"/>
        <v>77884958.000000283</v>
      </c>
    </row>
    <row r="240" spans="1:6" x14ac:dyDescent="0.25">
      <c r="A240" s="4">
        <v>44052</v>
      </c>
      <c r="B240" s="5">
        <v>222</v>
      </c>
      <c r="C240" s="24">
        <f>'City Raw Data'!P226</f>
        <v>9592321.9999997802</v>
      </c>
      <c r="D240" s="24">
        <f>'Farm Well'!G135</f>
        <v>1260000</v>
      </c>
      <c r="E240" s="24">
        <f t="shared" si="6"/>
        <v>10852321.99999978</v>
      </c>
      <c r="F240" s="24">
        <f t="shared" si="7"/>
        <v>77999223.999999925</v>
      </c>
    </row>
    <row r="241" spans="1:6" x14ac:dyDescent="0.25">
      <c r="A241" s="4">
        <v>44053</v>
      </c>
      <c r="B241" s="5">
        <v>223</v>
      </c>
      <c r="C241" s="24">
        <f>'City Raw Data'!P227</f>
        <v>9944164.0000003781</v>
      </c>
      <c r="D241" s="24">
        <f>'Farm Well'!G136</f>
        <v>660000</v>
      </c>
      <c r="E241" s="24">
        <f t="shared" si="6"/>
        <v>10604164.000000378</v>
      </c>
      <c r="F241" s="24">
        <f t="shared" si="7"/>
        <v>76927331.999999687</v>
      </c>
    </row>
    <row r="242" spans="1:6" x14ac:dyDescent="0.25">
      <c r="A242" s="4">
        <v>44054</v>
      </c>
      <c r="B242" s="5">
        <v>224</v>
      </c>
      <c r="C242" s="24">
        <f>'City Raw Data'!P228</f>
        <v>9164313.9999994282</v>
      </c>
      <c r="D242" s="24">
        <f>'Farm Well'!G137</f>
        <v>0</v>
      </c>
      <c r="E242" s="24">
        <f t="shared" si="6"/>
        <v>9164313.9999994282</v>
      </c>
      <c r="F242" s="24">
        <f t="shared" si="7"/>
        <v>77683500.999999657</v>
      </c>
    </row>
    <row r="243" spans="1:6" x14ac:dyDescent="0.25">
      <c r="A243" s="4">
        <v>44055</v>
      </c>
      <c r="B243" s="5">
        <v>225</v>
      </c>
      <c r="C243" s="24">
        <f>'City Raw Data'!P229</f>
        <v>10439386.000000123</v>
      </c>
      <c r="D243" s="24">
        <f>'Farm Well'!G138</f>
        <v>2010000</v>
      </c>
      <c r="E243" s="24">
        <f t="shared" si="6"/>
        <v>12449386.000000123</v>
      </c>
      <c r="F243" s="24">
        <f t="shared" si="7"/>
        <v>79629282.000000089</v>
      </c>
    </row>
    <row r="244" spans="1:6" x14ac:dyDescent="0.25">
      <c r="A244" s="4">
        <v>44056</v>
      </c>
      <c r="B244" s="5">
        <v>226</v>
      </c>
      <c r="C244" s="24">
        <f>'City Raw Data'!P230</f>
        <v>10294055.999999927</v>
      </c>
      <c r="D244" s="24">
        <f>'Farm Well'!G139</f>
        <v>1250000</v>
      </c>
      <c r="E244" s="24">
        <f t="shared" si="6"/>
        <v>11544055.999999927</v>
      </c>
      <c r="F244" s="24">
        <f t="shared" si="7"/>
        <v>78798274.999999881</v>
      </c>
    </row>
    <row r="245" spans="1:6" x14ac:dyDescent="0.25">
      <c r="A245" s="4">
        <v>44057</v>
      </c>
      <c r="B245" s="5">
        <v>227</v>
      </c>
      <c r="C245" s="24">
        <f>'City Raw Data'!P231</f>
        <v>10622802.000000255</v>
      </c>
      <c r="D245" s="24">
        <f>'Farm Well'!G140</f>
        <v>1290000</v>
      </c>
      <c r="E245" s="24">
        <f t="shared" si="6"/>
        <v>11912802.000000255</v>
      </c>
      <c r="F245" s="24">
        <f t="shared" si="7"/>
        <v>77447853.000000387</v>
      </c>
    </row>
    <row r="246" spans="1:6" x14ac:dyDescent="0.25">
      <c r="A246" s="4">
        <v>44058</v>
      </c>
      <c r="B246" s="5">
        <v>228</v>
      </c>
      <c r="C246" s="24">
        <f>'City Raw Data'!P232</f>
        <v>10182180.000000045</v>
      </c>
      <c r="D246" s="24">
        <f>'Farm Well'!G141</f>
        <v>1290000</v>
      </c>
      <c r="E246" s="24">
        <f t="shared" si="6"/>
        <v>11472180.000000045</v>
      </c>
      <c r="F246" s="24">
        <f t="shared" si="7"/>
        <v>77003689.000000119</v>
      </c>
    </row>
    <row r="247" spans="1:6" x14ac:dyDescent="0.25">
      <c r="A247" s="4">
        <v>44059</v>
      </c>
      <c r="B247" s="5">
        <v>229</v>
      </c>
      <c r="C247" s="24">
        <f>'City Raw Data'!P233</f>
        <v>8640429.9999995362</v>
      </c>
      <c r="D247" s="24">
        <f>'Farm Well'!G142</f>
        <v>1140000</v>
      </c>
      <c r="E247" s="24">
        <f t="shared" si="6"/>
        <v>9780429.9999995362</v>
      </c>
      <c r="F247" s="24">
        <f t="shared" si="7"/>
        <v>75833617.000000015</v>
      </c>
    </row>
    <row r="248" spans="1:6" x14ac:dyDescent="0.25">
      <c r="A248" s="4">
        <v>44060</v>
      </c>
      <c r="B248" s="5">
        <v>230</v>
      </c>
      <c r="C248" s="24">
        <f>'City Raw Data'!P234</f>
        <v>10120333.000000343</v>
      </c>
      <c r="D248" s="24">
        <f>'Farm Well'!G143</f>
        <v>1240000</v>
      </c>
      <c r="E248" s="24">
        <f t="shared" si="6"/>
        <v>11360333.000000343</v>
      </c>
      <c r="F248" s="24">
        <f t="shared" si="7"/>
        <v>76306176.000000387</v>
      </c>
    </row>
    <row r="249" spans="1:6" x14ac:dyDescent="0.25">
      <c r="A249" s="4">
        <v>44061</v>
      </c>
      <c r="B249" s="5">
        <v>231</v>
      </c>
      <c r="C249" s="24">
        <f>'City Raw Data'!P235</f>
        <v>9880094.9999998473</v>
      </c>
      <c r="D249" s="24">
        <f>'Farm Well'!G144</f>
        <v>1230000</v>
      </c>
      <c r="E249" s="24">
        <f t="shared" si="6"/>
        <v>11110094.999999847</v>
      </c>
      <c r="F249" s="24">
        <f t="shared" si="7"/>
        <v>75127308.00000003</v>
      </c>
    </row>
    <row r="250" spans="1:6" x14ac:dyDescent="0.25">
      <c r="A250" s="4">
        <v>44062</v>
      </c>
      <c r="B250" s="5">
        <v>232</v>
      </c>
      <c r="C250" s="24">
        <f>'City Raw Data'!P236</f>
        <v>10388378.999999925</v>
      </c>
      <c r="D250" s="24">
        <f>'Farm Well'!G145</f>
        <v>1230000</v>
      </c>
      <c r="E250" s="24">
        <f t="shared" si="6"/>
        <v>11618378.999999925</v>
      </c>
      <c r="F250" s="24">
        <f t="shared" si="7"/>
        <v>74428472.000000432</v>
      </c>
    </row>
    <row r="251" spans="1:6" x14ac:dyDescent="0.25">
      <c r="A251" s="4">
        <v>44063</v>
      </c>
      <c r="B251" s="5">
        <v>233</v>
      </c>
      <c r="C251" s="24">
        <f>'City Raw Data'!P237</f>
        <v>8933634.0000004377</v>
      </c>
      <c r="D251" s="24">
        <f>'Farm Well'!G146</f>
        <v>1260000</v>
      </c>
      <c r="E251" s="24">
        <f t="shared" si="6"/>
        <v>10193634.000000438</v>
      </c>
      <c r="F251" s="24">
        <f t="shared" si="7"/>
        <v>72345289.000000268</v>
      </c>
    </row>
    <row r="252" spans="1:6" x14ac:dyDescent="0.25">
      <c r="A252" s="4">
        <v>44064</v>
      </c>
      <c r="B252" s="5">
        <v>234</v>
      </c>
      <c r="C252" s="24">
        <f>'City Raw Data'!P238</f>
        <v>10168637.999999985</v>
      </c>
      <c r="D252" s="24">
        <f>'Farm Well'!G147</f>
        <v>1300000</v>
      </c>
      <c r="E252" s="24">
        <f t="shared" si="6"/>
        <v>11468637.999999985</v>
      </c>
      <c r="F252" s="24">
        <f t="shared" si="7"/>
        <v>72703512.000000089</v>
      </c>
    </row>
    <row r="253" spans="1:6" x14ac:dyDescent="0.25">
      <c r="A253" s="4">
        <v>44065</v>
      </c>
      <c r="B253" s="5">
        <v>235</v>
      </c>
      <c r="C253" s="24">
        <f>'City Raw Data'!P239</f>
        <v>9092107.9999999311</v>
      </c>
      <c r="D253" s="24">
        <f>'Farm Well'!G148</f>
        <v>1210000</v>
      </c>
      <c r="E253" s="24">
        <f t="shared" si="6"/>
        <v>10302107.999999931</v>
      </c>
      <c r="F253" s="24">
        <f t="shared" si="7"/>
        <v>71697251.999999881</v>
      </c>
    </row>
    <row r="254" spans="1:6" x14ac:dyDescent="0.25">
      <c r="A254" s="4">
        <v>44066</v>
      </c>
      <c r="B254" s="5">
        <v>236</v>
      </c>
      <c r="C254" s="24">
        <f>'City Raw Data'!P240</f>
        <v>9022988.999999918</v>
      </c>
      <c r="D254" s="24">
        <f>'Farm Well'!G149</f>
        <v>1230000</v>
      </c>
      <c r="E254" s="24">
        <f t="shared" si="6"/>
        <v>10252988.999999918</v>
      </c>
      <c r="F254" s="24">
        <f t="shared" si="7"/>
        <v>71128655.999999791</v>
      </c>
    </row>
    <row r="255" spans="1:6" x14ac:dyDescent="0.25">
      <c r="A255" s="4">
        <v>44067</v>
      </c>
      <c r="B255" s="5">
        <v>237</v>
      </c>
      <c r="C255" s="24">
        <f>'City Raw Data'!P241</f>
        <v>8971464.9999999851</v>
      </c>
      <c r="D255" s="24">
        <f>'Farm Well'!G150</f>
        <v>1210000</v>
      </c>
      <c r="E255" s="24">
        <f t="shared" si="6"/>
        <v>10181464.999999985</v>
      </c>
      <c r="F255" s="24">
        <f t="shared" si="7"/>
        <v>70895096.000000298</v>
      </c>
    </row>
    <row r="256" spans="1:6" x14ac:dyDescent="0.25">
      <c r="A256" s="4">
        <v>44068</v>
      </c>
      <c r="B256" s="5">
        <v>238</v>
      </c>
      <c r="C256" s="24">
        <f>'City Raw Data'!P242</f>
        <v>9151259.0000002477</v>
      </c>
      <c r="D256" s="24">
        <f>'Farm Well'!G151</f>
        <v>1260000</v>
      </c>
      <c r="E256" s="24">
        <f t="shared" si="6"/>
        <v>10411259.000000248</v>
      </c>
      <c r="F256" s="24">
        <f t="shared" si="7"/>
        <v>69995763.999999851</v>
      </c>
    </row>
    <row r="257" spans="1:6" x14ac:dyDescent="0.25">
      <c r="A257" s="4">
        <v>44069</v>
      </c>
      <c r="B257" s="5">
        <v>239</v>
      </c>
      <c r="C257" s="24">
        <f>'City Raw Data'!P243</f>
        <v>8285195.9999997616</v>
      </c>
      <c r="D257" s="24">
        <f>'Farm Well'!G152</f>
        <v>1250000</v>
      </c>
      <c r="E257" s="24">
        <f t="shared" si="6"/>
        <v>9535195.9999997616</v>
      </c>
      <c r="F257" s="24">
        <f t="shared" si="7"/>
        <v>69338028.999999732</v>
      </c>
    </row>
    <row r="258" spans="1:6" x14ac:dyDescent="0.25">
      <c r="A258" s="4">
        <v>44070</v>
      </c>
      <c r="B258" s="5">
        <v>240</v>
      </c>
      <c r="C258" s="24">
        <f>'City Raw Data'!P244</f>
        <v>9321857.0000002626</v>
      </c>
      <c r="D258" s="24">
        <f>'Farm Well'!G153</f>
        <v>1230000</v>
      </c>
      <c r="E258" s="24">
        <f t="shared" si="6"/>
        <v>10551857.000000263</v>
      </c>
      <c r="F258" s="24">
        <f t="shared" si="7"/>
        <v>70665061.000000119</v>
      </c>
    </row>
    <row r="259" spans="1:6" x14ac:dyDescent="0.25">
      <c r="A259" s="4">
        <v>44071</v>
      </c>
      <c r="B259" s="5">
        <v>241</v>
      </c>
      <c r="C259" s="24">
        <f>'City Raw Data'!P245</f>
        <v>9192377.9999997728</v>
      </c>
      <c r="D259" s="24">
        <f>'Farm Well'!G154</f>
        <v>1270000</v>
      </c>
      <c r="E259" s="24">
        <f t="shared" si="6"/>
        <v>10462377.999999773</v>
      </c>
      <c r="F259" s="24">
        <f t="shared" si="7"/>
        <v>71612532.999999568</v>
      </c>
    </row>
    <row r="260" spans="1:6" x14ac:dyDescent="0.25">
      <c r="A260" s="4">
        <v>44072</v>
      </c>
      <c r="B260" s="5">
        <v>242</v>
      </c>
      <c r="C260" s="24">
        <f>'City Raw Data'!P246</f>
        <v>8453511.9999998435</v>
      </c>
      <c r="D260" s="24">
        <f>'Farm Well'!G155</f>
        <v>1280000</v>
      </c>
      <c r="E260" s="24">
        <f t="shared" si="6"/>
        <v>9733511.9999998435</v>
      </c>
      <c r="F260" s="24">
        <f t="shared" si="7"/>
        <v>70571527.000000209</v>
      </c>
    </row>
    <row r="261" spans="1:6" x14ac:dyDescent="0.25">
      <c r="A261" s="4">
        <v>44073</v>
      </c>
      <c r="B261" s="5">
        <v>243</v>
      </c>
      <c r="C261" s="24">
        <f>'City Raw Data'!P247</f>
        <v>8849429.0000004247</v>
      </c>
      <c r="D261" s="24">
        <f>'Farm Well'!G156</f>
        <v>1170000</v>
      </c>
      <c r="E261" s="24">
        <f t="shared" si="6"/>
        <v>10019429.000000425</v>
      </c>
      <c r="F261" s="24">
        <f t="shared" si="7"/>
        <v>70078950.000000253</v>
      </c>
    </row>
    <row r="262" spans="1:6" x14ac:dyDescent="0.25">
      <c r="A262" s="4">
        <v>44074</v>
      </c>
      <c r="B262" s="5">
        <v>244</v>
      </c>
      <c r="C262" s="24">
        <f>'City Raw Data'!P248</f>
        <v>8052132.9999995455</v>
      </c>
      <c r="D262" s="24">
        <f>'Farm Well'!G157</f>
        <v>1230000</v>
      </c>
      <c r="E262" s="24">
        <f t="shared" si="6"/>
        <v>9282132.9999995455</v>
      </c>
      <c r="F262" s="24">
        <f t="shared" si="7"/>
        <v>68942815.99999997</v>
      </c>
    </row>
    <row r="263" spans="1:6" x14ac:dyDescent="0.25">
      <c r="A263" s="4">
        <v>44075</v>
      </c>
      <c r="B263" s="5">
        <v>245</v>
      </c>
      <c r="C263" s="24">
        <f>'City Raw Data'!P249</f>
        <v>8533524.0000001118</v>
      </c>
      <c r="D263" s="24">
        <f>'Farm Well'!G158</f>
        <v>1220000</v>
      </c>
      <c r="E263" s="24">
        <f t="shared" si="6"/>
        <v>9753524.0000001118</v>
      </c>
      <c r="F263" s="24">
        <f t="shared" si="7"/>
        <v>67403980.000000089</v>
      </c>
    </row>
    <row r="264" spans="1:6" x14ac:dyDescent="0.25">
      <c r="A264" s="4">
        <v>44076</v>
      </c>
      <c r="B264" s="5">
        <v>246</v>
      </c>
      <c r="C264" s="24">
        <f>'City Raw Data'!P250</f>
        <v>9622228.0000001621</v>
      </c>
      <c r="D264" s="24">
        <f>'Farm Well'!G159</f>
        <v>1240000</v>
      </c>
      <c r="E264" s="24">
        <f t="shared" si="6"/>
        <v>10862228.000000162</v>
      </c>
      <c r="F264" s="24">
        <f t="shared" si="7"/>
        <v>65064282.000000268</v>
      </c>
    </row>
    <row r="265" spans="1:6" x14ac:dyDescent="0.25">
      <c r="A265" s="4">
        <v>44077</v>
      </c>
      <c r="B265" s="5">
        <v>247</v>
      </c>
      <c r="C265" s="24">
        <f>'City Raw Data'!P251</f>
        <v>10249328.999999709</v>
      </c>
      <c r="D265" s="24">
        <f>'Farm Well'!G160</f>
        <v>1250000</v>
      </c>
      <c r="E265" s="24">
        <f t="shared" si="6"/>
        <v>11499328.999999709</v>
      </c>
      <c r="F265" s="24">
        <f t="shared" si="7"/>
        <v>63318625.000000291</v>
      </c>
    </row>
    <row r="266" spans="1:6" x14ac:dyDescent="0.25">
      <c r="A266" s="4">
        <v>44078</v>
      </c>
      <c r="B266" s="5">
        <v>248</v>
      </c>
      <c r="C266" s="24">
        <f>'City Raw Data'!P252</f>
        <v>8981372.0000004023</v>
      </c>
      <c r="D266" s="24">
        <f>'Farm Well'!G161</f>
        <v>440000</v>
      </c>
      <c r="E266" s="24">
        <f t="shared" si="6"/>
        <v>9421372.0000004023</v>
      </c>
      <c r="F266" s="24">
        <f t="shared" si="7"/>
        <v>59510171.000000305</v>
      </c>
    </row>
    <row r="267" spans="1:6" x14ac:dyDescent="0.25">
      <c r="A267" s="4">
        <v>44079</v>
      </c>
      <c r="B267" s="5">
        <v>249</v>
      </c>
      <c r="C267" s="24">
        <f>'City Raw Data'!P253</f>
        <v>9240934.9999999013</v>
      </c>
      <c r="D267" s="24">
        <f>'Farm Well'!G162</f>
        <v>0</v>
      </c>
      <c r="E267" s="24">
        <f t="shared" si="6"/>
        <v>9240934.9999999013</v>
      </c>
      <c r="F267" s="24">
        <f t="shared" si="7"/>
        <v>57624680.999999709</v>
      </c>
    </row>
    <row r="268" spans="1:6" x14ac:dyDescent="0.25">
      <c r="A268" s="4">
        <v>44080</v>
      </c>
      <c r="B268" s="5">
        <v>250</v>
      </c>
      <c r="C268" s="24">
        <f>'City Raw Data'!P254</f>
        <v>8883295.0000001285</v>
      </c>
      <c r="D268" s="24">
        <f>'Farm Well'!G163</f>
        <v>0</v>
      </c>
      <c r="E268" s="24">
        <f t="shared" si="6"/>
        <v>8883295.0000001285</v>
      </c>
      <c r="F268" s="24">
        <f t="shared" si="7"/>
        <v>56465100.999999903</v>
      </c>
    </row>
    <row r="269" spans="1:6" x14ac:dyDescent="0.25">
      <c r="A269" s="4">
        <v>44081</v>
      </c>
      <c r="B269" s="5">
        <v>251</v>
      </c>
      <c r="C269" s="24">
        <f>'City Raw Data'!P255</f>
        <v>7743296.9999996703</v>
      </c>
      <c r="D269" s="24">
        <f>'Farm Well'!G164</f>
        <v>0</v>
      </c>
      <c r="E269" s="24">
        <f t="shared" si="6"/>
        <v>7743296.9999996703</v>
      </c>
      <c r="F269" s="24">
        <f t="shared" si="7"/>
        <v>56133581.999999747</v>
      </c>
    </row>
    <row r="270" spans="1:6" x14ac:dyDescent="0.25">
      <c r="A270" s="4">
        <v>44082</v>
      </c>
      <c r="B270" s="5">
        <v>252</v>
      </c>
      <c r="C270" s="24">
        <f>'City Raw Data'!P256</f>
        <v>7413826.0000002924</v>
      </c>
      <c r="D270" s="24">
        <f>'Farm Well'!G165</f>
        <v>0</v>
      </c>
      <c r="E270" s="24">
        <f t="shared" si="6"/>
        <v>7413826.0000002924</v>
      </c>
      <c r="F270" s="24">
        <f t="shared" si="7"/>
        <v>56978804.999999918</v>
      </c>
    </row>
    <row r="271" spans="1:6" x14ac:dyDescent="0.25">
      <c r="A271" s="4">
        <v>44083</v>
      </c>
      <c r="B271" s="5">
        <v>253</v>
      </c>
      <c r="C271" s="24">
        <f>'City Raw Data'!P257</f>
        <v>9116571.0000001844</v>
      </c>
      <c r="D271" s="24">
        <f>'Farm Well'!G166</f>
        <v>0</v>
      </c>
      <c r="E271" s="24">
        <f t="shared" si="6"/>
        <v>9116571.0000001844</v>
      </c>
      <c r="F271" s="24">
        <f t="shared" si="7"/>
        <v>57509189.999999762</v>
      </c>
    </row>
    <row r="272" spans="1:6" x14ac:dyDescent="0.25">
      <c r="A272" s="4">
        <v>44084</v>
      </c>
      <c r="B272" s="5">
        <v>254</v>
      </c>
      <c r="C272" s="24">
        <f>'City Raw Data'!P258</f>
        <v>7690874.9999997234</v>
      </c>
      <c r="D272" s="24">
        <f>'Farm Well'!G167</f>
        <v>0</v>
      </c>
      <c r="E272" s="24">
        <f t="shared" si="6"/>
        <v>7690874.9999997234</v>
      </c>
      <c r="F272" s="24">
        <f t="shared" si="7"/>
        <v>56785740.999999404</v>
      </c>
    </row>
    <row r="273" spans="1:6" x14ac:dyDescent="0.25">
      <c r="A273" s="4">
        <v>44085</v>
      </c>
      <c r="B273" s="5">
        <v>255</v>
      </c>
      <c r="C273" s="24">
        <f>'City Raw Data'!P259</f>
        <v>7535881.9999998063</v>
      </c>
      <c r="D273" s="24">
        <f>'Farm Well'!G168</f>
        <v>0</v>
      </c>
      <c r="E273" s="24">
        <f t="shared" si="6"/>
        <v>7535881.9999998063</v>
      </c>
      <c r="F273" s="24">
        <f t="shared" si="7"/>
        <v>57197525.999999791</v>
      </c>
    </row>
    <row r="274" spans="1:6" x14ac:dyDescent="0.25">
      <c r="A274" s="4">
        <v>44086</v>
      </c>
      <c r="B274" s="5">
        <v>256</v>
      </c>
      <c r="C274" s="24">
        <f>'City Raw Data'!P260</f>
        <v>8081355.0000000987</v>
      </c>
      <c r="D274" s="24">
        <f>'Farm Well'!G169</f>
        <v>0</v>
      </c>
      <c r="E274" s="24">
        <f t="shared" si="6"/>
        <v>8081355.0000000987</v>
      </c>
      <c r="F274" s="24">
        <f t="shared" si="7"/>
        <v>57086103.999999978</v>
      </c>
    </row>
    <row r="275" spans="1:6" x14ac:dyDescent="0.25">
      <c r="A275" s="4">
        <v>44087</v>
      </c>
      <c r="B275" s="5">
        <v>257</v>
      </c>
      <c r="C275" s="24">
        <f>'City Raw Data'!P261</f>
        <v>8551775.9999999702</v>
      </c>
      <c r="D275" s="24">
        <f>'Farm Well'!G170</f>
        <v>0</v>
      </c>
      <c r="E275" s="24">
        <f t="shared" si="6"/>
        <v>8551775.9999999702</v>
      </c>
      <c r="F275" s="24">
        <f t="shared" si="7"/>
        <v>55590923</v>
      </c>
    </row>
    <row r="276" spans="1:6" x14ac:dyDescent="0.25">
      <c r="A276" s="4">
        <v>44088</v>
      </c>
      <c r="B276" s="5">
        <v>258</v>
      </c>
      <c r="C276" s="24">
        <f>'City Raw Data'!P262</f>
        <v>8588519.9999998454</v>
      </c>
      <c r="D276" s="24">
        <f>'Farm Well'!G171</f>
        <v>0</v>
      </c>
      <c r="E276" s="24">
        <f t="shared" ref="E276:E339" si="8">C276+D276</f>
        <v>8588519.9999998454</v>
      </c>
      <c r="F276" s="24">
        <f t="shared" si="7"/>
        <v>54030771.999999911</v>
      </c>
    </row>
    <row r="277" spans="1:6" x14ac:dyDescent="0.25">
      <c r="A277" s="4">
        <v>44089</v>
      </c>
      <c r="B277" s="5">
        <v>259</v>
      </c>
      <c r="C277" s="24">
        <f>'City Raw Data'!P263</f>
        <v>7944211.0000001304</v>
      </c>
      <c r="D277" s="24">
        <f>'Farm Well'!G172</f>
        <v>0</v>
      </c>
      <c r="E277" s="24">
        <f t="shared" si="8"/>
        <v>7944211.0000001304</v>
      </c>
      <c r="F277" s="24">
        <f t="shared" ref="F277:F340" si="9">SUM(E277:E283)</f>
        <v>51932539.00000032</v>
      </c>
    </row>
    <row r="278" spans="1:6" x14ac:dyDescent="0.25">
      <c r="A278" s="4">
        <v>44090</v>
      </c>
      <c r="B278" s="5">
        <v>260</v>
      </c>
      <c r="C278" s="24">
        <f>'City Raw Data'!P264</f>
        <v>8393121.9999998324</v>
      </c>
      <c r="D278" s="24">
        <f>'Farm Well'!G173</f>
        <v>0</v>
      </c>
      <c r="E278" s="24">
        <f t="shared" si="8"/>
        <v>8393121.9999998324</v>
      </c>
      <c r="F278" s="24">
        <f t="shared" si="9"/>
        <v>51697148.00000006</v>
      </c>
    </row>
    <row r="279" spans="1:6" x14ac:dyDescent="0.25">
      <c r="A279" s="4">
        <v>44091</v>
      </c>
      <c r="B279" s="5">
        <v>261</v>
      </c>
      <c r="C279" s="24">
        <f>'City Raw Data'!P265</f>
        <v>8102660.0000001024</v>
      </c>
      <c r="D279" s="24">
        <f>'Farm Well'!G174</f>
        <v>0</v>
      </c>
      <c r="E279" s="24">
        <f t="shared" si="8"/>
        <v>8102660.0000001024</v>
      </c>
      <c r="F279" s="24">
        <f t="shared" si="9"/>
        <v>50220757.000000022</v>
      </c>
    </row>
    <row r="280" spans="1:6" x14ac:dyDescent="0.25">
      <c r="A280" s="4">
        <v>44092</v>
      </c>
      <c r="B280" s="5">
        <v>262</v>
      </c>
      <c r="C280" s="24">
        <f>'City Raw Data'!P266</f>
        <v>7424459.9999999907</v>
      </c>
      <c r="D280" s="24">
        <f>'Farm Well'!G175</f>
        <v>0</v>
      </c>
      <c r="E280" s="24">
        <f t="shared" si="8"/>
        <v>7424459.9999999907</v>
      </c>
      <c r="F280" s="24">
        <f t="shared" si="9"/>
        <v>49447425.000000104</v>
      </c>
    </row>
    <row r="281" spans="1:6" x14ac:dyDescent="0.25">
      <c r="A281" s="4">
        <v>44093</v>
      </c>
      <c r="B281" s="5">
        <v>263</v>
      </c>
      <c r="C281" s="24">
        <f>'City Raw Data'!P267</f>
        <v>6586174.0000001267</v>
      </c>
      <c r="D281" s="24">
        <f>'Farm Well'!G176</f>
        <v>0</v>
      </c>
      <c r="E281" s="24">
        <f t="shared" si="8"/>
        <v>6586174.0000001267</v>
      </c>
      <c r="F281" s="24">
        <f t="shared" si="9"/>
        <v>46786392.000000313</v>
      </c>
    </row>
    <row r="282" spans="1:6" x14ac:dyDescent="0.25">
      <c r="A282" s="4">
        <v>44094</v>
      </c>
      <c r="B282" s="5">
        <v>264</v>
      </c>
      <c r="C282" s="24">
        <f>'City Raw Data'!P268</f>
        <v>6991624.9999998771</v>
      </c>
      <c r="D282" s="24">
        <f>'Farm Well'!G177</f>
        <v>0</v>
      </c>
      <c r="E282" s="24">
        <f t="shared" si="8"/>
        <v>6991624.9999998771</v>
      </c>
      <c r="F282" s="24">
        <f t="shared" si="9"/>
        <v>46241092.999999993</v>
      </c>
    </row>
    <row r="283" spans="1:6" x14ac:dyDescent="0.25">
      <c r="A283" s="4">
        <v>44095</v>
      </c>
      <c r="B283" s="5">
        <v>265</v>
      </c>
      <c r="C283" s="24">
        <f>'City Raw Data'!P269</f>
        <v>6490287.0000002589</v>
      </c>
      <c r="D283" s="24">
        <f>'Farm Well'!G178</f>
        <v>0</v>
      </c>
      <c r="E283" s="24">
        <f t="shared" si="8"/>
        <v>6490287.0000002589</v>
      </c>
      <c r="F283" s="24">
        <f t="shared" si="9"/>
        <v>45964524.99999994</v>
      </c>
    </row>
    <row r="284" spans="1:6" x14ac:dyDescent="0.25">
      <c r="A284" s="4">
        <v>44096</v>
      </c>
      <c r="B284" s="5">
        <v>266</v>
      </c>
      <c r="C284" s="24">
        <f>'City Raw Data'!P270</f>
        <v>7708819.9999998733</v>
      </c>
      <c r="D284" s="24">
        <f>'Farm Well'!G179</f>
        <v>0</v>
      </c>
      <c r="E284" s="24">
        <f t="shared" si="8"/>
        <v>7708819.9999998733</v>
      </c>
      <c r="F284" s="24">
        <f t="shared" si="9"/>
        <v>45553871.99999997</v>
      </c>
    </row>
    <row r="285" spans="1:6" x14ac:dyDescent="0.25">
      <c r="A285" s="4">
        <v>44097</v>
      </c>
      <c r="B285" s="5">
        <v>267</v>
      </c>
      <c r="C285" s="24">
        <f>'City Raw Data'!P271</f>
        <v>6916730.9999997942</v>
      </c>
      <c r="D285" s="24">
        <f>'Farm Well'!G180</f>
        <v>0</v>
      </c>
      <c r="E285" s="24">
        <f t="shared" si="8"/>
        <v>6916730.9999997942</v>
      </c>
      <c r="F285" s="24">
        <f t="shared" si="9"/>
        <v>43892090.999999911</v>
      </c>
    </row>
    <row r="286" spans="1:6" x14ac:dyDescent="0.25">
      <c r="A286" s="4">
        <v>44098</v>
      </c>
      <c r="B286" s="5">
        <v>268</v>
      </c>
      <c r="C286" s="24">
        <f>'City Raw Data'!P272</f>
        <v>7329328.0000001844</v>
      </c>
      <c r="D286" s="24">
        <f>'Farm Well'!G181</f>
        <v>0</v>
      </c>
      <c r="E286" s="24">
        <f t="shared" si="8"/>
        <v>7329328.0000001844</v>
      </c>
      <c r="F286" s="24">
        <f t="shared" si="9"/>
        <v>43180399.00000035</v>
      </c>
    </row>
    <row r="287" spans="1:6" x14ac:dyDescent="0.25">
      <c r="A287" s="4">
        <v>44099</v>
      </c>
      <c r="B287" s="5">
        <v>269</v>
      </c>
      <c r="C287" s="24">
        <f>'City Raw Data'!P273</f>
        <v>4763427.0000001993</v>
      </c>
      <c r="D287" s="24">
        <f>'Farm Well'!G182</f>
        <v>0</v>
      </c>
      <c r="E287" s="24">
        <f t="shared" si="8"/>
        <v>4763427.0000001993</v>
      </c>
      <c r="F287" s="24">
        <f t="shared" si="9"/>
        <v>42435691.000000365</v>
      </c>
    </row>
    <row r="288" spans="1:6" x14ac:dyDescent="0.25">
      <c r="A288" s="4">
        <v>44100</v>
      </c>
      <c r="B288" s="5">
        <v>270</v>
      </c>
      <c r="C288" s="24">
        <f>'City Raw Data'!P274</f>
        <v>6040874.9999998063</v>
      </c>
      <c r="D288" s="24">
        <f>'Farm Well'!G183</f>
        <v>0</v>
      </c>
      <c r="E288" s="24">
        <f t="shared" si="8"/>
        <v>6040874.9999998063</v>
      </c>
      <c r="F288" s="24">
        <f t="shared" si="9"/>
        <v>43397737.000000112</v>
      </c>
    </row>
    <row r="289" spans="1:6" x14ac:dyDescent="0.25">
      <c r="A289" s="4">
        <v>44101</v>
      </c>
      <c r="B289" s="5">
        <v>271</v>
      </c>
      <c r="C289" s="24">
        <f>'City Raw Data'!P275</f>
        <v>6715056.9999998249</v>
      </c>
      <c r="D289" s="24">
        <f>'Farm Well'!G184</f>
        <v>0</v>
      </c>
      <c r="E289" s="24">
        <f t="shared" si="8"/>
        <v>6715056.9999998249</v>
      </c>
      <c r="F289" s="24">
        <f t="shared" si="9"/>
        <v>43275728.00000041</v>
      </c>
    </row>
    <row r="290" spans="1:6" x14ac:dyDescent="0.25">
      <c r="A290" s="4">
        <v>44102</v>
      </c>
      <c r="B290" s="5">
        <v>272</v>
      </c>
      <c r="C290" s="24">
        <f>'City Raw Data'!P276</f>
        <v>6079634.0000002794</v>
      </c>
      <c r="D290" s="24">
        <f>'Farm Well'!G185</f>
        <v>0</v>
      </c>
      <c r="E290" s="24">
        <f t="shared" si="8"/>
        <v>6079634.0000002794</v>
      </c>
      <c r="F290" s="24">
        <f t="shared" si="9"/>
        <v>41965114.00000035</v>
      </c>
    </row>
    <row r="291" spans="1:6" x14ac:dyDescent="0.25">
      <c r="A291" s="4">
        <v>44103</v>
      </c>
      <c r="B291" s="5">
        <v>273</v>
      </c>
      <c r="C291" s="24">
        <f>'City Raw Data'!P277</f>
        <v>6047038.9999998212</v>
      </c>
      <c r="D291" s="24">
        <f>'Farm Well'!G186</f>
        <v>0</v>
      </c>
      <c r="E291" s="24">
        <f t="shared" si="8"/>
        <v>6047038.9999998212</v>
      </c>
      <c r="F291" s="24">
        <f t="shared" si="9"/>
        <v>42278285.999999657</v>
      </c>
    </row>
    <row r="292" spans="1:6" x14ac:dyDescent="0.25">
      <c r="A292" s="4">
        <v>44104</v>
      </c>
      <c r="B292" s="5">
        <v>274</v>
      </c>
      <c r="C292" s="24">
        <f>'City Raw Data'!P278</f>
        <v>6205039.000000231</v>
      </c>
      <c r="D292" s="24">
        <f>'Farm Well'!G187</f>
        <v>0</v>
      </c>
      <c r="E292" s="24">
        <f t="shared" si="8"/>
        <v>6205039.000000231</v>
      </c>
      <c r="F292" s="24">
        <f t="shared" si="9"/>
        <v>43201220.000000276</v>
      </c>
    </row>
    <row r="293" spans="1:6" x14ac:dyDescent="0.25">
      <c r="A293" s="4">
        <v>44105</v>
      </c>
      <c r="B293" s="5">
        <v>275</v>
      </c>
      <c r="C293" s="24">
        <f>'City Raw Data'!P279</f>
        <v>6584620.0000001993</v>
      </c>
      <c r="D293" s="24">
        <f>'Farm Well'!G188</f>
        <v>0</v>
      </c>
      <c r="E293" s="24">
        <f t="shared" si="8"/>
        <v>6584620.0000001993</v>
      </c>
      <c r="F293" s="24">
        <f t="shared" si="9"/>
        <v>43242968.999999627</v>
      </c>
    </row>
    <row r="294" spans="1:6" x14ac:dyDescent="0.25">
      <c r="A294" s="4">
        <v>44106</v>
      </c>
      <c r="B294" s="5">
        <v>276</v>
      </c>
      <c r="C294" s="24">
        <f>'City Raw Data'!P280</f>
        <v>5725472.9999999451</v>
      </c>
      <c r="D294" s="24">
        <f>'Farm Well'!G189</f>
        <v>0</v>
      </c>
      <c r="E294" s="24">
        <f t="shared" si="8"/>
        <v>5725472.9999999451</v>
      </c>
      <c r="F294" s="24">
        <f t="shared" si="9"/>
        <v>42189883.999999203</v>
      </c>
    </row>
    <row r="295" spans="1:6" x14ac:dyDescent="0.25">
      <c r="A295" s="4">
        <v>44107</v>
      </c>
      <c r="B295" s="5">
        <v>277</v>
      </c>
      <c r="C295" s="24">
        <f>'City Raw Data'!P281</f>
        <v>5918866.0000001034</v>
      </c>
      <c r="D295" s="24">
        <f>'Farm Well'!G190</f>
        <v>0</v>
      </c>
      <c r="E295" s="24">
        <f t="shared" si="8"/>
        <v>5918866.0000001034</v>
      </c>
      <c r="F295" s="24">
        <f t="shared" si="9"/>
        <v>41154650.999999508</v>
      </c>
    </row>
    <row r="296" spans="1:6" x14ac:dyDescent="0.25">
      <c r="A296" s="4">
        <v>44108</v>
      </c>
      <c r="B296" s="5">
        <v>278</v>
      </c>
      <c r="C296" s="24">
        <f>'City Raw Data'!P282</f>
        <v>5404442.9999997793</v>
      </c>
      <c r="D296" s="24">
        <f>'Farm Well'!G191</f>
        <v>0</v>
      </c>
      <c r="E296" s="24">
        <f t="shared" si="8"/>
        <v>5404442.9999997793</v>
      </c>
      <c r="F296" s="24">
        <f t="shared" si="9"/>
        <v>39268550.999999151</v>
      </c>
    </row>
    <row r="297" spans="1:6" x14ac:dyDescent="0.25">
      <c r="A297" s="4">
        <v>44109</v>
      </c>
      <c r="B297" s="5">
        <v>279</v>
      </c>
      <c r="C297" s="24">
        <f>'City Raw Data'!P283</f>
        <v>6392805.9999995716</v>
      </c>
      <c r="D297" s="24">
        <f>'Farm Well'!G192</f>
        <v>0</v>
      </c>
      <c r="E297" s="24">
        <f t="shared" si="8"/>
        <v>6392805.9999995716</v>
      </c>
      <c r="F297" s="24">
        <f t="shared" si="9"/>
        <v>37705286.99999959</v>
      </c>
    </row>
    <row r="298" spans="1:6" x14ac:dyDescent="0.25">
      <c r="A298" s="4">
        <v>44110</v>
      </c>
      <c r="B298" s="5">
        <v>280</v>
      </c>
      <c r="C298" s="24">
        <f>'City Raw Data'!P284</f>
        <v>6969973.0000004424</v>
      </c>
      <c r="D298" s="24">
        <f>'Farm Well'!G193</f>
        <v>0</v>
      </c>
      <c r="E298" s="24">
        <f t="shared" si="8"/>
        <v>6969973.0000004424</v>
      </c>
      <c r="F298" s="24">
        <f t="shared" si="9"/>
        <v>35138761.999999784</v>
      </c>
    </row>
    <row r="299" spans="1:6" x14ac:dyDescent="0.25">
      <c r="A299" s="4">
        <v>44111</v>
      </c>
      <c r="B299" s="5">
        <v>281</v>
      </c>
      <c r="C299" s="24">
        <f>'City Raw Data'!P285</f>
        <v>6246787.9999995809</v>
      </c>
      <c r="D299" s="24">
        <f>'Farm Well'!G194</f>
        <v>0</v>
      </c>
      <c r="E299" s="24">
        <f t="shared" si="8"/>
        <v>6246787.9999995809</v>
      </c>
      <c r="F299" s="24">
        <f t="shared" si="9"/>
        <v>32042076.999999344</v>
      </c>
    </row>
    <row r="300" spans="1:6" x14ac:dyDescent="0.25">
      <c r="A300" s="4">
        <v>44112</v>
      </c>
      <c r="B300" s="5">
        <v>282</v>
      </c>
      <c r="C300" s="24">
        <f>'City Raw Data'!P286</f>
        <v>5531534.9999997783</v>
      </c>
      <c r="D300" s="24">
        <f>'Farm Well'!G195</f>
        <v>0</v>
      </c>
      <c r="E300" s="24">
        <f t="shared" si="8"/>
        <v>5531534.9999997783</v>
      </c>
      <c r="F300" s="24">
        <f t="shared" si="9"/>
        <v>29163571.999999762</v>
      </c>
    </row>
    <row r="301" spans="1:6" x14ac:dyDescent="0.25">
      <c r="A301" s="4">
        <v>44113</v>
      </c>
      <c r="B301" s="5">
        <v>283</v>
      </c>
      <c r="C301" s="24">
        <f>'City Raw Data'!P287</f>
        <v>4690240.0000002552</v>
      </c>
      <c r="D301" s="24">
        <f>'Farm Well'!G196</f>
        <v>0</v>
      </c>
      <c r="E301" s="24">
        <f t="shared" si="8"/>
        <v>4690240.0000002552</v>
      </c>
      <c r="F301" s="24">
        <f t="shared" si="9"/>
        <v>27074711.000000328</v>
      </c>
    </row>
    <row r="302" spans="1:6" x14ac:dyDescent="0.25">
      <c r="A302" s="4">
        <v>44114</v>
      </c>
      <c r="B302" s="5">
        <v>284</v>
      </c>
      <c r="C302" s="24">
        <f>'City Raw Data'!P288</f>
        <v>4032765.9999997453</v>
      </c>
      <c r="D302" s="24">
        <f>'Farm Well'!G197</f>
        <v>0</v>
      </c>
      <c r="E302" s="24">
        <f t="shared" si="8"/>
        <v>4032765.9999997453</v>
      </c>
      <c r="F302" s="24">
        <f t="shared" si="9"/>
        <v>25816196.000000075</v>
      </c>
    </row>
    <row r="303" spans="1:6" x14ac:dyDescent="0.25">
      <c r="A303" s="4">
        <v>44115</v>
      </c>
      <c r="B303" s="5">
        <v>285</v>
      </c>
      <c r="C303" s="24">
        <f>'City Raw Data'!P289</f>
        <v>3841179.0000002184</v>
      </c>
      <c r="D303" s="24">
        <f>'Farm Well'!G198</f>
        <v>0</v>
      </c>
      <c r="E303" s="24">
        <f t="shared" si="8"/>
        <v>3841179.0000002184</v>
      </c>
      <c r="F303" s="24">
        <f t="shared" si="9"/>
        <v>25559067.000000328</v>
      </c>
    </row>
    <row r="304" spans="1:6" x14ac:dyDescent="0.25">
      <c r="A304" s="4">
        <v>44116</v>
      </c>
      <c r="B304" s="5">
        <v>286</v>
      </c>
      <c r="C304" s="24">
        <f>'City Raw Data'!P290</f>
        <v>3826280.9999997634</v>
      </c>
      <c r="D304" s="24">
        <f>'Farm Well'!G199</f>
        <v>0</v>
      </c>
      <c r="E304" s="24">
        <f t="shared" si="8"/>
        <v>3826280.9999997634</v>
      </c>
      <c r="F304" s="24">
        <f t="shared" si="9"/>
        <v>25123044.000000108</v>
      </c>
    </row>
    <row r="305" spans="1:6" x14ac:dyDescent="0.25">
      <c r="A305" s="4">
        <v>44117</v>
      </c>
      <c r="B305" s="5">
        <v>287</v>
      </c>
      <c r="C305" s="24">
        <f>'City Raw Data'!P291</f>
        <v>3873288</v>
      </c>
      <c r="D305" s="24">
        <f>'Farm Well'!G200</f>
        <v>0</v>
      </c>
      <c r="E305" s="24">
        <f t="shared" si="8"/>
        <v>3873288</v>
      </c>
      <c r="F305" s="24">
        <f t="shared" si="9"/>
        <v>24616401.000000346</v>
      </c>
    </row>
    <row r="306" spans="1:6" x14ac:dyDescent="0.25">
      <c r="A306" s="4">
        <v>44118</v>
      </c>
      <c r="B306" s="5">
        <v>288</v>
      </c>
      <c r="C306" s="24">
        <f>'City Raw Data'!P292</f>
        <v>3368283</v>
      </c>
      <c r="D306" s="24">
        <f>'Farm Well'!G201</f>
        <v>0</v>
      </c>
      <c r="E306" s="24">
        <f t="shared" si="8"/>
        <v>3368283</v>
      </c>
      <c r="F306" s="24">
        <f t="shared" si="9"/>
        <v>23499241.000000346</v>
      </c>
    </row>
    <row r="307" spans="1:6" x14ac:dyDescent="0.25">
      <c r="A307" s="4">
        <v>44119</v>
      </c>
      <c r="B307" s="5">
        <v>289</v>
      </c>
      <c r="C307" s="24">
        <f>'City Raw Data'!P293</f>
        <v>3442674.0000003455</v>
      </c>
      <c r="D307" s="24">
        <f>'Farm Well'!G202</f>
        <v>0</v>
      </c>
      <c r="E307" s="24">
        <f t="shared" si="8"/>
        <v>3442674.0000003455</v>
      </c>
      <c r="F307" s="24">
        <f t="shared" si="9"/>
        <v>22788462.000000346</v>
      </c>
    </row>
    <row r="308" spans="1:6" x14ac:dyDescent="0.25">
      <c r="A308" s="4">
        <v>44120</v>
      </c>
      <c r="B308" s="5">
        <v>290</v>
      </c>
      <c r="C308" s="24">
        <f>'City Raw Data'!P294</f>
        <v>3431725</v>
      </c>
      <c r="D308" s="24">
        <f>'Farm Well'!G203</f>
        <v>0</v>
      </c>
      <c r="E308" s="24">
        <f t="shared" si="8"/>
        <v>3431725</v>
      </c>
      <c r="F308" s="24">
        <f t="shared" si="9"/>
        <v>21997448</v>
      </c>
    </row>
    <row r="309" spans="1:6" x14ac:dyDescent="0.25">
      <c r="A309" s="4">
        <v>44121</v>
      </c>
      <c r="B309" s="5">
        <v>291</v>
      </c>
      <c r="C309" s="24">
        <f>'City Raw Data'!P295</f>
        <v>3775637</v>
      </c>
      <c r="D309" s="24">
        <f>'Farm Well'!G204</f>
        <v>0</v>
      </c>
      <c r="E309" s="24">
        <f t="shared" si="8"/>
        <v>3775637</v>
      </c>
      <c r="F309" s="24">
        <f t="shared" si="9"/>
        <v>20716755</v>
      </c>
    </row>
    <row r="310" spans="1:6" x14ac:dyDescent="0.25">
      <c r="A310" s="4">
        <v>44122</v>
      </c>
      <c r="B310" s="5">
        <v>292</v>
      </c>
      <c r="C310" s="24">
        <f>'City Raw Data'!P296</f>
        <v>3405156</v>
      </c>
      <c r="D310" s="24">
        <f>'Farm Well'!G205</f>
        <v>0</v>
      </c>
      <c r="E310" s="24">
        <f t="shared" si="8"/>
        <v>3405156</v>
      </c>
      <c r="F310" s="24">
        <f t="shared" si="9"/>
        <v>19018130</v>
      </c>
    </row>
    <row r="311" spans="1:6" x14ac:dyDescent="0.25">
      <c r="A311" s="4">
        <v>44123</v>
      </c>
      <c r="B311" s="5">
        <v>293</v>
      </c>
      <c r="C311" s="24">
        <f>'City Raw Data'!P297</f>
        <v>3319638</v>
      </c>
      <c r="D311" s="24">
        <f>'Farm Well'!G206</f>
        <v>0</v>
      </c>
      <c r="E311" s="24">
        <f t="shared" si="8"/>
        <v>3319638</v>
      </c>
      <c r="F311" s="24">
        <f t="shared" si="9"/>
        <v>17701963.999999963</v>
      </c>
    </row>
    <row r="312" spans="1:6" x14ac:dyDescent="0.25">
      <c r="A312" s="4">
        <v>44124</v>
      </c>
      <c r="B312" s="5">
        <v>294</v>
      </c>
      <c r="C312" s="24">
        <f>'City Raw Data'!P298</f>
        <v>2756128</v>
      </c>
      <c r="D312" s="24">
        <f>'Farm Well'!G207</f>
        <v>0</v>
      </c>
      <c r="E312" s="24">
        <f t="shared" si="8"/>
        <v>2756128</v>
      </c>
      <c r="F312" s="24">
        <f t="shared" si="9"/>
        <v>16048719.999999963</v>
      </c>
    </row>
    <row r="313" spans="1:6" x14ac:dyDescent="0.25">
      <c r="A313" s="4">
        <v>44125</v>
      </c>
      <c r="B313" s="5">
        <v>295</v>
      </c>
      <c r="C313" s="24">
        <f>'City Raw Data'!P299</f>
        <v>2657504</v>
      </c>
      <c r="D313" s="24">
        <f>'Farm Well'!G208</f>
        <v>0</v>
      </c>
      <c r="E313" s="24">
        <f t="shared" si="8"/>
        <v>2657504</v>
      </c>
      <c r="F313" s="24">
        <f t="shared" si="9"/>
        <v>14728880.999999963</v>
      </c>
    </row>
    <row r="314" spans="1:6" x14ac:dyDescent="0.25">
      <c r="A314" s="4">
        <v>44126</v>
      </c>
      <c r="B314" s="5">
        <v>296</v>
      </c>
      <c r="C314" s="24">
        <f>'City Raw Data'!P300</f>
        <v>2651660</v>
      </c>
      <c r="D314" s="24">
        <f>'Farm Well'!G209</f>
        <v>0</v>
      </c>
      <c r="E314" s="24">
        <f t="shared" si="8"/>
        <v>2651660</v>
      </c>
      <c r="F314" s="24">
        <f t="shared" si="9"/>
        <v>14073285.999999963</v>
      </c>
    </row>
    <row r="315" spans="1:6" x14ac:dyDescent="0.25">
      <c r="A315" s="4">
        <v>44127</v>
      </c>
      <c r="B315" s="5">
        <v>297</v>
      </c>
      <c r="C315" s="24">
        <f>'City Raw Data'!P301</f>
        <v>2151032</v>
      </c>
      <c r="D315" s="24">
        <f>'Farm Well'!G210</f>
        <v>0</v>
      </c>
      <c r="E315" s="24">
        <f t="shared" si="8"/>
        <v>2151032</v>
      </c>
      <c r="F315" s="24">
        <f t="shared" si="9"/>
        <v>12992513.999999963</v>
      </c>
    </row>
    <row r="316" spans="1:6" x14ac:dyDescent="0.25">
      <c r="A316" s="4">
        <v>44128</v>
      </c>
      <c r="B316" s="5">
        <v>298</v>
      </c>
      <c r="C316" s="24">
        <f>'City Raw Data'!P302</f>
        <v>2077012</v>
      </c>
      <c r="D316" s="24">
        <f>'Farm Well'!G211</f>
        <v>0</v>
      </c>
      <c r="E316" s="24">
        <f t="shared" si="8"/>
        <v>2077012</v>
      </c>
      <c r="F316" s="24">
        <f t="shared" si="9"/>
        <v>12488128.999999963</v>
      </c>
    </row>
    <row r="317" spans="1:6" x14ac:dyDescent="0.25">
      <c r="A317" s="4">
        <v>44129</v>
      </c>
      <c r="B317" s="5">
        <v>299</v>
      </c>
      <c r="C317" s="24">
        <f>'City Raw Data'!P303</f>
        <v>2088989.9999999632</v>
      </c>
      <c r="D317" s="24">
        <f>'Farm Well'!G212</f>
        <v>0</v>
      </c>
      <c r="E317" s="24">
        <f t="shared" si="8"/>
        <v>2088989.9999999632</v>
      </c>
      <c r="F317" s="24">
        <f t="shared" si="9"/>
        <v>11731018.999999963</v>
      </c>
    </row>
    <row r="318" spans="1:6" x14ac:dyDescent="0.25">
      <c r="A318" s="4">
        <v>44130</v>
      </c>
      <c r="B318" s="5">
        <v>300</v>
      </c>
      <c r="C318" s="24">
        <f>'City Raw Data'!P304</f>
        <v>1666394</v>
      </c>
      <c r="D318" s="24">
        <f>'Farm Well'!G213</f>
        <v>0</v>
      </c>
      <c r="E318" s="24">
        <f t="shared" si="8"/>
        <v>1666394</v>
      </c>
      <c r="F318" s="24">
        <f t="shared" si="9"/>
        <v>11780878.000000186</v>
      </c>
    </row>
    <row r="319" spans="1:6" x14ac:dyDescent="0.25">
      <c r="A319" s="4">
        <v>44131</v>
      </c>
      <c r="B319" s="5">
        <v>301</v>
      </c>
      <c r="C319" s="24">
        <f>'City Raw Data'!P305</f>
        <v>1436289</v>
      </c>
      <c r="D319" s="24">
        <f>'Farm Well'!G214</f>
        <v>0</v>
      </c>
      <c r="E319" s="24">
        <f t="shared" si="8"/>
        <v>1436289</v>
      </c>
      <c r="F319" s="24">
        <f t="shared" si="9"/>
        <v>11735584.000000186</v>
      </c>
    </row>
    <row r="320" spans="1:6" x14ac:dyDescent="0.25">
      <c r="A320" s="4">
        <v>44132</v>
      </c>
      <c r="B320" s="5">
        <v>302</v>
      </c>
      <c r="C320" s="24">
        <f>'City Raw Data'!P306</f>
        <v>2001909</v>
      </c>
      <c r="D320" s="24">
        <f>'Farm Well'!G215</f>
        <v>0</v>
      </c>
      <c r="E320" s="24">
        <f t="shared" si="8"/>
        <v>2001909</v>
      </c>
      <c r="F320" s="24">
        <f t="shared" si="9"/>
        <v>11998343.000000194</v>
      </c>
    </row>
    <row r="321" spans="1:6" x14ac:dyDescent="0.25">
      <c r="A321" s="4">
        <v>44133</v>
      </c>
      <c r="B321" s="5">
        <v>303</v>
      </c>
      <c r="C321" s="24">
        <f>'City Raw Data'!P307</f>
        <v>1570888</v>
      </c>
      <c r="D321" s="24">
        <f>'Farm Well'!G216</f>
        <v>0</v>
      </c>
      <c r="E321" s="24">
        <f t="shared" si="8"/>
        <v>1570888</v>
      </c>
      <c r="F321" s="24">
        <f t="shared" si="9"/>
        <v>12119281.000000011</v>
      </c>
    </row>
    <row r="322" spans="1:6" x14ac:dyDescent="0.25">
      <c r="A322" s="4">
        <v>44134</v>
      </c>
      <c r="B322" s="5">
        <v>304</v>
      </c>
      <c r="C322" s="24">
        <f>'City Raw Data'!P308</f>
        <v>1646647</v>
      </c>
      <c r="D322" s="24">
        <f>'Farm Well'!G217</f>
        <v>0</v>
      </c>
      <c r="E322" s="24">
        <f t="shared" si="8"/>
        <v>1646647</v>
      </c>
      <c r="F322" s="24">
        <f t="shared" si="9"/>
        <v>11870730.999999771</v>
      </c>
    </row>
    <row r="323" spans="1:6" x14ac:dyDescent="0.25">
      <c r="A323" s="4">
        <v>44135</v>
      </c>
      <c r="B323" s="5">
        <v>305</v>
      </c>
      <c r="C323" s="24">
        <f>'City Raw Data'!P309</f>
        <v>1319902</v>
      </c>
      <c r="D323" s="24">
        <f>'Farm Well'!G218</f>
        <v>0</v>
      </c>
      <c r="E323" s="24">
        <f t="shared" si="8"/>
        <v>1319902</v>
      </c>
      <c r="F323" s="24">
        <f t="shared" si="9"/>
        <v>12361532.000000106</v>
      </c>
    </row>
    <row r="324" spans="1:6" x14ac:dyDescent="0.25">
      <c r="A324" s="4">
        <v>44136</v>
      </c>
      <c r="B324" s="5">
        <v>306</v>
      </c>
      <c r="C324" s="24">
        <f>'City Raw Data'!P310</f>
        <v>2138849.0000001853</v>
      </c>
      <c r="D324" s="24">
        <v>0</v>
      </c>
      <c r="E324" s="24">
        <f t="shared" si="8"/>
        <v>2138849.0000001853</v>
      </c>
      <c r="F324" s="24">
        <f t="shared" si="9"/>
        <v>12354473.999999993</v>
      </c>
    </row>
    <row r="325" spans="1:6" x14ac:dyDescent="0.25">
      <c r="A325" s="4">
        <v>44137</v>
      </c>
      <c r="B325" s="5">
        <v>307</v>
      </c>
      <c r="C325" s="24">
        <f>'City Raw Data'!P311</f>
        <v>1621100</v>
      </c>
      <c r="D325" s="24">
        <v>0</v>
      </c>
      <c r="E325" s="24">
        <f t="shared" si="8"/>
        <v>1621100</v>
      </c>
      <c r="F325" s="24">
        <f t="shared" si="9"/>
        <v>12286123.999999585</v>
      </c>
    </row>
    <row r="326" spans="1:6" x14ac:dyDescent="0.25">
      <c r="A326" s="4">
        <v>44138</v>
      </c>
      <c r="B326" s="5">
        <v>308</v>
      </c>
      <c r="C326" s="24">
        <f>'City Raw Data'!P312</f>
        <v>1699048.0000000072</v>
      </c>
      <c r="D326" s="24">
        <v>0</v>
      </c>
      <c r="E326" s="24">
        <f t="shared" si="8"/>
        <v>1699048.0000000072</v>
      </c>
      <c r="F326" s="24">
        <f t="shared" si="9"/>
        <v>12021957.999999585</v>
      </c>
    </row>
    <row r="327" spans="1:6" x14ac:dyDescent="0.25">
      <c r="A327" s="4">
        <v>44139</v>
      </c>
      <c r="B327" s="5">
        <v>309</v>
      </c>
      <c r="C327" s="24">
        <f>'City Raw Data'!P313</f>
        <v>2122846.9999998184</v>
      </c>
      <c r="D327" s="24">
        <v>0</v>
      </c>
      <c r="E327" s="24">
        <f t="shared" si="8"/>
        <v>2122846.9999998184</v>
      </c>
      <c r="F327" s="24">
        <f t="shared" si="9"/>
        <v>11724954.999999577</v>
      </c>
    </row>
    <row r="328" spans="1:6" x14ac:dyDescent="0.25">
      <c r="A328" s="4">
        <v>44140</v>
      </c>
      <c r="B328" s="5">
        <v>310</v>
      </c>
      <c r="C328" s="24">
        <f>'City Raw Data'!P314</f>
        <v>1322337.99999976</v>
      </c>
      <c r="D328" s="24">
        <v>0</v>
      </c>
      <c r="E328" s="24">
        <f t="shared" si="8"/>
        <v>1322337.99999976</v>
      </c>
      <c r="F328" s="24">
        <f t="shared" si="9"/>
        <v>10826094.999999762</v>
      </c>
    </row>
    <row r="329" spans="1:6" x14ac:dyDescent="0.25">
      <c r="A329" s="4">
        <v>44141</v>
      </c>
      <c r="B329" s="5">
        <v>311</v>
      </c>
      <c r="C329" s="24">
        <f>'City Raw Data'!P315</f>
        <v>2137448.0000003348</v>
      </c>
      <c r="D329" s="24">
        <v>0</v>
      </c>
      <c r="E329" s="24">
        <f t="shared" si="8"/>
        <v>2137448.0000003348</v>
      </c>
      <c r="F329" s="24">
        <f t="shared" si="9"/>
        <v>10616472</v>
      </c>
    </row>
    <row r="330" spans="1:6" x14ac:dyDescent="0.25">
      <c r="A330" s="4">
        <v>44142</v>
      </c>
      <c r="B330" s="5">
        <v>312</v>
      </c>
      <c r="C330" s="24">
        <f>'City Raw Data'!P316</f>
        <v>1312843.9999998873</v>
      </c>
      <c r="D330" s="24">
        <v>0</v>
      </c>
      <c r="E330" s="24">
        <f t="shared" si="8"/>
        <v>1312843.9999998873</v>
      </c>
      <c r="F330" s="24">
        <f t="shared" si="9"/>
        <v>9763413.9999996647</v>
      </c>
    </row>
    <row r="331" spans="1:6" x14ac:dyDescent="0.25">
      <c r="A331" s="4">
        <v>44143</v>
      </c>
      <c r="B331" s="5">
        <v>313</v>
      </c>
      <c r="C331" s="24">
        <f>'City Raw Data'!P317</f>
        <v>2070498.9999997781</v>
      </c>
      <c r="D331" s="24">
        <v>0</v>
      </c>
      <c r="E331" s="24">
        <f t="shared" si="8"/>
        <v>2070498.9999997781</v>
      </c>
      <c r="F331" s="24">
        <f t="shared" si="9"/>
        <v>9543324.9999997783</v>
      </c>
    </row>
    <row r="332" spans="1:6" x14ac:dyDescent="0.25">
      <c r="A332" s="4">
        <v>44144</v>
      </c>
      <c r="B332" s="5">
        <v>314</v>
      </c>
      <c r="C332" s="24">
        <f>'City Raw Data'!P318</f>
        <v>1356934</v>
      </c>
      <c r="D332" s="24">
        <v>0</v>
      </c>
      <c r="E332" s="24">
        <f t="shared" si="8"/>
        <v>1356934</v>
      </c>
      <c r="F332" s="24">
        <f t="shared" si="9"/>
        <v>8830826</v>
      </c>
    </row>
    <row r="333" spans="1:6" x14ac:dyDescent="0.25">
      <c r="A333" s="4">
        <v>44145</v>
      </c>
      <c r="B333" s="5">
        <v>315</v>
      </c>
      <c r="C333" s="24">
        <f>'City Raw Data'!P319</f>
        <v>1402045</v>
      </c>
      <c r="D333" s="24">
        <v>0</v>
      </c>
      <c r="E333" s="24">
        <f t="shared" si="8"/>
        <v>1402045</v>
      </c>
      <c r="F333" s="24">
        <f t="shared" si="9"/>
        <v>8554473</v>
      </c>
    </row>
    <row r="334" spans="1:6" x14ac:dyDescent="0.25">
      <c r="A334" s="4">
        <v>44146</v>
      </c>
      <c r="B334" s="5">
        <v>316</v>
      </c>
      <c r="C334" s="24">
        <f>'City Raw Data'!P320</f>
        <v>1223987</v>
      </c>
      <c r="D334" s="24">
        <v>0</v>
      </c>
      <c r="E334" s="24">
        <f t="shared" si="8"/>
        <v>1223987</v>
      </c>
      <c r="F334" s="24">
        <f t="shared" si="9"/>
        <v>8702929</v>
      </c>
    </row>
    <row r="335" spans="1:6" x14ac:dyDescent="0.25">
      <c r="A335" s="4">
        <v>44147</v>
      </c>
      <c r="B335" s="5">
        <v>317</v>
      </c>
      <c r="C335" s="24">
        <f>'City Raw Data'!P321</f>
        <v>1112715</v>
      </c>
      <c r="D335" s="24">
        <v>0</v>
      </c>
      <c r="E335" s="24">
        <f t="shared" si="8"/>
        <v>1112715</v>
      </c>
      <c r="F335" s="24">
        <f t="shared" si="9"/>
        <v>8598781</v>
      </c>
    </row>
    <row r="336" spans="1:6" x14ac:dyDescent="0.25">
      <c r="A336" s="4">
        <v>44148</v>
      </c>
      <c r="B336" s="5">
        <v>318</v>
      </c>
      <c r="C336" s="24">
        <f>'City Raw Data'!P322</f>
        <v>1284390</v>
      </c>
      <c r="D336" s="24">
        <v>0</v>
      </c>
      <c r="E336" s="24">
        <f t="shared" si="8"/>
        <v>1284390</v>
      </c>
      <c r="F336" s="24">
        <f t="shared" si="9"/>
        <v>8846075</v>
      </c>
    </row>
    <row r="337" spans="1:6" x14ac:dyDescent="0.25">
      <c r="A337" s="4">
        <v>44149</v>
      </c>
      <c r="B337" s="5">
        <v>319</v>
      </c>
      <c r="C337" s="24">
        <f>'City Raw Data'!P323</f>
        <v>1092755</v>
      </c>
      <c r="D337" s="24">
        <v>0</v>
      </c>
      <c r="E337" s="24">
        <f t="shared" si="8"/>
        <v>1092755</v>
      </c>
      <c r="F337" s="24">
        <f t="shared" si="9"/>
        <v>9128555</v>
      </c>
    </row>
    <row r="338" spans="1:6" x14ac:dyDescent="0.25">
      <c r="A338" s="4">
        <v>44150</v>
      </c>
      <c r="B338" s="5">
        <v>320</v>
      </c>
      <c r="C338" s="24">
        <f>'City Raw Data'!P324</f>
        <v>1358000</v>
      </c>
      <c r="D338" s="24">
        <v>0</v>
      </c>
      <c r="E338" s="24">
        <f t="shared" si="8"/>
        <v>1358000</v>
      </c>
      <c r="F338" s="24">
        <f t="shared" si="9"/>
        <v>8915892</v>
      </c>
    </row>
    <row r="339" spans="1:6" x14ac:dyDescent="0.25">
      <c r="A339" s="4">
        <v>44151</v>
      </c>
      <c r="B339" s="5">
        <v>321</v>
      </c>
      <c r="C339" s="24">
        <f>'City Raw Data'!P325</f>
        <v>1080581</v>
      </c>
      <c r="D339" s="24">
        <v>0</v>
      </c>
      <c r="E339" s="24">
        <f t="shared" si="8"/>
        <v>1080581</v>
      </c>
      <c r="F339" s="24">
        <f t="shared" si="9"/>
        <v>9053109</v>
      </c>
    </row>
    <row r="340" spans="1:6" x14ac:dyDescent="0.25">
      <c r="A340" s="4">
        <v>44152</v>
      </c>
      <c r="B340" s="5">
        <v>322</v>
      </c>
      <c r="C340" s="24">
        <f>'City Raw Data'!P326</f>
        <v>1550501</v>
      </c>
      <c r="D340" s="24">
        <v>0</v>
      </c>
      <c r="E340" s="24">
        <f t="shared" ref="E340:E384" si="10">C340+D340</f>
        <v>1550501</v>
      </c>
      <c r="F340" s="24">
        <f t="shared" si="9"/>
        <v>9488264</v>
      </c>
    </row>
    <row r="341" spans="1:6" x14ac:dyDescent="0.25">
      <c r="A341" s="4">
        <v>44153</v>
      </c>
      <c r="B341" s="5">
        <v>323</v>
      </c>
      <c r="C341" s="24">
        <f>'City Raw Data'!P327</f>
        <v>1119839</v>
      </c>
      <c r="D341" s="24">
        <v>0</v>
      </c>
      <c r="E341" s="24">
        <f t="shared" si="10"/>
        <v>1119839</v>
      </c>
      <c r="F341" s="24">
        <f t="shared" ref="F341:F376" si="11">SUM(E341:E347)</f>
        <v>9492676</v>
      </c>
    </row>
    <row r="342" spans="1:6" x14ac:dyDescent="0.25">
      <c r="A342" s="4">
        <v>44154</v>
      </c>
      <c r="B342" s="5">
        <v>324</v>
      </c>
      <c r="C342" s="24">
        <f>'City Raw Data'!P328</f>
        <v>1360009</v>
      </c>
      <c r="D342" s="24">
        <v>0</v>
      </c>
      <c r="E342" s="24">
        <f t="shared" si="10"/>
        <v>1360009</v>
      </c>
      <c r="F342" s="24">
        <f t="shared" si="11"/>
        <v>9910340</v>
      </c>
    </row>
    <row r="343" spans="1:6" x14ac:dyDescent="0.25">
      <c r="A343" s="4">
        <v>44155</v>
      </c>
      <c r="B343" s="5">
        <v>325</v>
      </c>
      <c r="C343" s="24">
        <f>'City Raw Data'!P329</f>
        <v>1566870</v>
      </c>
      <c r="D343" s="24">
        <v>0</v>
      </c>
      <c r="E343" s="24">
        <f t="shared" si="10"/>
        <v>1566870</v>
      </c>
      <c r="F343" s="24">
        <f t="shared" si="11"/>
        <v>9419656</v>
      </c>
    </row>
    <row r="344" spans="1:6" x14ac:dyDescent="0.25">
      <c r="A344" s="4">
        <v>44156</v>
      </c>
      <c r="B344" s="5">
        <v>326</v>
      </c>
      <c r="C344" s="24">
        <f>'City Raw Data'!P330</f>
        <v>880092</v>
      </c>
      <c r="D344" s="24">
        <v>0</v>
      </c>
      <c r="E344" s="24">
        <f t="shared" si="10"/>
        <v>880092</v>
      </c>
      <c r="F344" s="24">
        <f t="shared" si="11"/>
        <v>9980403</v>
      </c>
    </row>
    <row r="345" spans="1:6" x14ac:dyDescent="0.25">
      <c r="A345" s="4">
        <v>44157</v>
      </c>
      <c r="B345" s="5">
        <v>327</v>
      </c>
      <c r="C345" s="24">
        <f>'City Raw Data'!P331</f>
        <v>1495217</v>
      </c>
      <c r="D345" s="24">
        <v>0</v>
      </c>
      <c r="E345" s="24">
        <f t="shared" si="10"/>
        <v>1495217</v>
      </c>
      <c r="F345" s="24">
        <f t="shared" si="11"/>
        <v>10709948</v>
      </c>
    </row>
    <row r="346" spans="1:6" x14ac:dyDescent="0.25">
      <c r="A346" s="4">
        <v>44158</v>
      </c>
      <c r="B346" s="5">
        <v>328</v>
      </c>
      <c r="C346" s="24">
        <f>'City Raw Data'!P332</f>
        <v>1515736</v>
      </c>
      <c r="D346" s="24">
        <v>0</v>
      </c>
      <c r="E346" s="24">
        <f t="shared" si="10"/>
        <v>1515736</v>
      </c>
      <c r="F346" s="24">
        <f t="shared" si="11"/>
        <v>10805908</v>
      </c>
    </row>
    <row r="347" spans="1:6" x14ac:dyDescent="0.25">
      <c r="A347" s="4">
        <v>44159</v>
      </c>
      <c r="B347" s="5">
        <v>329</v>
      </c>
      <c r="C347" s="24">
        <f>'City Raw Data'!P333</f>
        <v>1554913</v>
      </c>
      <c r="D347" s="24">
        <v>0</v>
      </c>
      <c r="E347" s="24">
        <f t="shared" si="10"/>
        <v>1554913</v>
      </c>
      <c r="F347" s="24">
        <f t="shared" si="11"/>
        <v>10652067</v>
      </c>
    </row>
    <row r="348" spans="1:6" x14ac:dyDescent="0.25">
      <c r="A348" s="4">
        <v>44160</v>
      </c>
      <c r="B348" s="5">
        <v>330</v>
      </c>
      <c r="C348" s="24">
        <f>'City Raw Data'!P334</f>
        <v>1537503</v>
      </c>
      <c r="D348" s="24">
        <v>0</v>
      </c>
      <c r="E348" s="24">
        <f t="shared" si="10"/>
        <v>1537503</v>
      </c>
      <c r="F348" s="24">
        <f t="shared" si="11"/>
        <v>11076945</v>
      </c>
    </row>
    <row r="349" spans="1:6" x14ac:dyDescent="0.25">
      <c r="A349" s="4">
        <v>44161</v>
      </c>
      <c r="B349" s="5">
        <v>331</v>
      </c>
      <c r="C349" s="24">
        <f>'City Raw Data'!P335</f>
        <v>869325</v>
      </c>
      <c r="D349" s="24">
        <v>0</v>
      </c>
      <c r="E349" s="24">
        <f t="shared" si="10"/>
        <v>869325</v>
      </c>
      <c r="F349" s="24">
        <f t="shared" si="11"/>
        <v>11064043</v>
      </c>
    </row>
    <row r="350" spans="1:6" x14ac:dyDescent="0.25">
      <c r="A350" s="4">
        <v>44162</v>
      </c>
      <c r="B350" s="5">
        <v>332</v>
      </c>
      <c r="C350" s="24">
        <f>'City Raw Data'!P336</f>
        <v>2127617</v>
      </c>
      <c r="D350" s="24">
        <v>0</v>
      </c>
      <c r="E350" s="24">
        <f t="shared" si="10"/>
        <v>2127617</v>
      </c>
      <c r="F350" s="24">
        <f t="shared" si="11"/>
        <v>11878206</v>
      </c>
    </row>
    <row r="351" spans="1:6" x14ac:dyDescent="0.25">
      <c r="A351" s="4">
        <v>44163</v>
      </c>
      <c r="B351" s="5">
        <v>333</v>
      </c>
      <c r="C351" s="24">
        <f>'City Raw Data'!P337</f>
        <v>1609637</v>
      </c>
      <c r="D351" s="24">
        <v>0</v>
      </c>
      <c r="E351" s="24">
        <f t="shared" si="10"/>
        <v>1609637</v>
      </c>
      <c r="F351" s="24">
        <f t="shared" si="11"/>
        <v>11145050</v>
      </c>
    </row>
    <row r="352" spans="1:6" x14ac:dyDescent="0.25">
      <c r="A352" s="4">
        <v>44164</v>
      </c>
      <c r="B352" s="5">
        <v>334</v>
      </c>
      <c r="C352" s="24">
        <f>'City Raw Data'!P338</f>
        <v>1591177</v>
      </c>
      <c r="D352" s="24">
        <v>0</v>
      </c>
      <c r="E352" s="24">
        <f t="shared" si="10"/>
        <v>1591177</v>
      </c>
      <c r="F352" s="24">
        <f t="shared" si="11"/>
        <v>10999683</v>
      </c>
    </row>
    <row r="353" spans="1:6" x14ac:dyDescent="0.25">
      <c r="A353" s="4">
        <v>44165</v>
      </c>
      <c r="B353" s="5">
        <v>335</v>
      </c>
      <c r="C353" s="24">
        <f>'City Raw Data'!P339</f>
        <v>1361895</v>
      </c>
      <c r="D353" s="24">
        <v>0</v>
      </c>
      <c r="E353" s="24">
        <f t="shared" si="10"/>
        <v>1361895</v>
      </c>
      <c r="F353" s="24">
        <f t="shared" si="11"/>
        <v>11228675</v>
      </c>
    </row>
    <row r="354" spans="1:6" x14ac:dyDescent="0.25">
      <c r="A354" s="4">
        <v>44166</v>
      </c>
      <c r="B354" s="5">
        <v>336</v>
      </c>
      <c r="C354" s="24">
        <f>'City Raw Data'!P340</f>
        <v>1979791</v>
      </c>
      <c r="D354" s="24">
        <v>0</v>
      </c>
      <c r="E354" s="24">
        <f t="shared" si="10"/>
        <v>1979791</v>
      </c>
      <c r="F354" s="24">
        <f t="shared" si="11"/>
        <v>11307810</v>
      </c>
    </row>
    <row r="355" spans="1:6" x14ac:dyDescent="0.25">
      <c r="A355" s="4">
        <v>44167</v>
      </c>
      <c r="B355" s="5">
        <v>337</v>
      </c>
      <c r="C355" s="24">
        <f>'City Raw Data'!P341</f>
        <v>1524601</v>
      </c>
      <c r="D355" s="24">
        <v>0</v>
      </c>
      <c r="E355" s="24">
        <f t="shared" si="10"/>
        <v>1524601</v>
      </c>
      <c r="F355" s="24">
        <f t="shared" si="11"/>
        <v>11046306</v>
      </c>
    </row>
    <row r="356" spans="1:6" x14ac:dyDescent="0.25">
      <c r="A356" s="4">
        <v>44168</v>
      </c>
      <c r="B356" s="5">
        <v>338</v>
      </c>
      <c r="C356" s="24">
        <f>'City Raw Data'!P342</f>
        <v>1683488</v>
      </c>
      <c r="D356" s="24">
        <v>0</v>
      </c>
      <c r="E356" s="24">
        <f t="shared" si="10"/>
        <v>1683488</v>
      </c>
      <c r="F356" s="24">
        <f t="shared" si="11"/>
        <v>11527603</v>
      </c>
    </row>
    <row r="357" spans="1:6" x14ac:dyDescent="0.25">
      <c r="A357" s="4">
        <v>44169</v>
      </c>
      <c r="B357" s="5">
        <v>339</v>
      </c>
      <c r="C357" s="24">
        <f>'City Raw Data'!P343</f>
        <v>1394461</v>
      </c>
      <c r="D357" s="24">
        <v>0</v>
      </c>
      <c r="E357" s="24">
        <f t="shared" si="10"/>
        <v>1394461</v>
      </c>
      <c r="F357" s="24">
        <f t="shared" si="11"/>
        <v>10863047</v>
      </c>
    </row>
    <row r="358" spans="1:6" x14ac:dyDescent="0.25">
      <c r="A358" s="4">
        <v>44170</v>
      </c>
      <c r="B358" s="5">
        <v>340</v>
      </c>
      <c r="C358" s="24">
        <f>'City Raw Data'!P344</f>
        <v>1464270</v>
      </c>
      <c r="D358" s="24">
        <v>0</v>
      </c>
      <c r="E358" s="24">
        <f t="shared" si="10"/>
        <v>1464270</v>
      </c>
      <c r="F358" s="24">
        <f t="shared" si="11"/>
        <v>10898183</v>
      </c>
    </row>
    <row r="359" spans="1:6" x14ac:dyDescent="0.25">
      <c r="A359" s="4">
        <v>44171</v>
      </c>
      <c r="B359" s="5">
        <v>341</v>
      </c>
      <c r="C359" s="24">
        <f>'City Raw Data'!P345</f>
        <v>1820169</v>
      </c>
      <c r="D359" s="24">
        <v>0</v>
      </c>
      <c r="E359" s="24">
        <f t="shared" si="10"/>
        <v>1820169</v>
      </c>
      <c r="F359" s="24">
        <f t="shared" si="11"/>
        <v>10816033</v>
      </c>
    </row>
    <row r="360" spans="1:6" x14ac:dyDescent="0.25">
      <c r="A360" s="4">
        <v>44172</v>
      </c>
      <c r="B360" s="5">
        <v>342</v>
      </c>
      <c r="C360" s="24">
        <f>'City Raw Data'!P346</f>
        <v>1441030</v>
      </c>
      <c r="D360" s="24">
        <v>0</v>
      </c>
      <c r="E360" s="24">
        <f t="shared" si="10"/>
        <v>1441030</v>
      </c>
      <c r="F360" s="24">
        <f t="shared" si="11"/>
        <v>10653815</v>
      </c>
    </row>
    <row r="361" spans="1:6" x14ac:dyDescent="0.25">
      <c r="A361" s="4">
        <v>44173</v>
      </c>
      <c r="B361" s="5">
        <v>343</v>
      </c>
      <c r="C361" s="24">
        <f>'City Raw Data'!P347</f>
        <v>1718287</v>
      </c>
      <c r="D361" s="24">
        <v>0</v>
      </c>
      <c r="E361" s="24">
        <f t="shared" si="10"/>
        <v>1718287</v>
      </c>
      <c r="F361" s="24">
        <f t="shared" si="11"/>
        <v>10581952</v>
      </c>
    </row>
    <row r="362" spans="1:6" x14ac:dyDescent="0.25">
      <c r="A362" s="4">
        <v>44174</v>
      </c>
      <c r="B362" s="5">
        <v>344</v>
      </c>
      <c r="C362" s="24">
        <f>'City Raw Data'!P348</f>
        <v>2005898</v>
      </c>
      <c r="D362" s="24">
        <v>0</v>
      </c>
      <c r="E362" s="24">
        <f t="shared" si="10"/>
        <v>2005898</v>
      </c>
      <c r="F362" s="24">
        <f t="shared" si="11"/>
        <v>10776346</v>
      </c>
    </row>
    <row r="363" spans="1:6" x14ac:dyDescent="0.25">
      <c r="A363" s="4">
        <v>44175</v>
      </c>
      <c r="B363" s="5">
        <v>345</v>
      </c>
      <c r="C363" s="24">
        <f>'City Raw Data'!P349</f>
        <v>1018932</v>
      </c>
      <c r="D363" s="24">
        <v>0</v>
      </c>
      <c r="E363" s="24">
        <f t="shared" si="10"/>
        <v>1018932</v>
      </c>
      <c r="F363" s="24">
        <f t="shared" si="11"/>
        <v>9954125</v>
      </c>
    </row>
    <row r="364" spans="1:6" x14ac:dyDescent="0.25">
      <c r="A364" s="4">
        <v>44176</v>
      </c>
      <c r="B364" s="5">
        <v>346</v>
      </c>
      <c r="C364" s="24">
        <f>'City Raw Data'!P350</f>
        <v>1429597</v>
      </c>
      <c r="D364" s="24">
        <v>0</v>
      </c>
      <c r="E364" s="24">
        <f t="shared" si="10"/>
        <v>1429597</v>
      </c>
      <c r="F364" s="24">
        <f t="shared" si="11"/>
        <v>10283260</v>
      </c>
    </row>
    <row r="365" spans="1:6" x14ac:dyDescent="0.25">
      <c r="A365" s="4">
        <v>44177</v>
      </c>
      <c r="B365" s="5">
        <v>347</v>
      </c>
      <c r="C365" s="24">
        <f>'City Raw Data'!P351</f>
        <v>1382120</v>
      </c>
      <c r="D365" s="24">
        <v>0</v>
      </c>
      <c r="E365" s="24">
        <f t="shared" si="10"/>
        <v>1382120</v>
      </c>
      <c r="F365" s="24">
        <f t="shared" si="11"/>
        <v>10223263</v>
      </c>
    </row>
    <row r="366" spans="1:6" x14ac:dyDescent="0.25">
      <c r="A366" s="4">
        <v>44178</v>
      </c>
      <c r="B366" s="5">
        <v>348</v>
      </c>
      <c r="C366" s="24">
        <f>'City Raw Data'!P352</f>
        <v>1657951</v>
      </c>
      <c r="D366" s="24">
        <v>0</v>
      </c>
      <c r="E366" s="24">
        <f t="shared" si="10"/>
        <v>1657951</v>
      </c>
      <c r="F366" s="24">
        <f t="shared" si="11"/>
        <v>9981818</v>
      </c>
    </row>
    <row r="367" spans="1:6" x14ac:dyDescent="0.25">
      <c r="A367" s="4">
        <v>44179</v>
      </c>
      <c r="B367" s="5">
        <v>349</v>
      </c>
      <c r="C367" s="24">
        <f>'City Raw Data'!P353</f>
        <v>1369167</v>
      </c>
      <c r="D367" s="24">
        <v>0</v>
      </c>
      <c r="E367" s="24">
        <f t="shared" si="10"/>
        <v>1369167</v>
      </c>
      <c r="F367" s="24">
        <f t="shared" si="11"/>
        <v>9605714</v>
      </c>
    </row>
    <row r="368" spans="1:6" x14ac:dyDescent="0.25">
      <c r="A368" s="4">
        <v>44180</v>
      </c>
      <c r="B368" s="5">
        <v>350</v>
      </c>
      <c r="C368" s="24">
        <f>'City Raw Data'!P354</f>
        <v>1912681</v>
      </c>
      <c r="D368" s="24">
        <v>0</v>
      </c>
      <c r="E368" s="24">
        <f t="shared" si="10"/>
        <v>1912681</v>
      </c>
      <c r="F368" s="24">
        <f t="shared" si="11"/>
        <v>9356328</v>
      </c>
    </row>
    <row r="369" spans="1:6" x14ac:dyDescent="0.25">
      <c r="A369" s="4">
        <v>44181</v>
      </c>
      <c r="B369" s="5">
        <v>351</v>
      </c>
      <c r="C369" s="24">
        <f>'City Raw Data'!P355</f>
        <v>1183677</v>
      </c>
      <c r="D369" s="24">
        <v>0</v>
      </c>
      <c r="E369" s="24">
        <f t="shared" si="10"/>
        <v>1183677</v>
      </c>
      <c r="F369" s="24">
        <f t="shared" si="11"/>
        <v>8757010</v>
      </c>
    </row>
    <row r="370" spans="1:6" x14ac:dyDescent="0.25">
      <c r="A370" s="4">
        <v>44182</v>
      </c>
      <c r="B370" s="5">
        <v>352</v>
      </c>
      <c r="C370" s="24">
        <f>'City Raw Data'!P356</f>
        <v>1348067</v>
      </c>
      <c r="D370" s="24">
        <v>0</v>
      </c>
      <c r="E370" s="24">
        <f t="shared" si="10"/>
        <v>1348067</v>
      </c>
      <c r="F370" s="24">
        <f t="shared" si="11"/>
        <v>8700803</v>
      </c>
    </row>
    <row r="371" spans="1:6" x14ac:dyDescent="0.25">
      <c r="A371" s="4">
        <v>44183</v>
      </c>
      <c r="B371" s="5">
        <v>353</v>
      </c>
      <c r="C371" s="24">
        <f>'City Raw Data'!P357</f>
        <v>1369600</v>
      </c>
      <c r="D371" s="24">
        <v>0</v>
      </c>
      <c r="E371" s="24">
        <f t="shared" si="10"/>
        <v>1369600</v>
      </c>
      <c r="F371" s="24">
        <f t="shared" si="11"/>
        <v>8456567</v>
      </c>
    </row>
    <row r="372" spans="1:6" x14ac:dyDescent="0.25">
      <c r="A372" s="4">
        <v>44184</v>
      </c>
      <c r="B372" s="5">
        <v>354</v>
      </c>
      <c r="C372" s="24">
        <f>'City Raw Data'!P358</f>
        <v>1140675</v>
      </c>
      <c r="D372" s="24">
        <v>0</v>
      </c>
      <c r="E372" s="24">
        <f t="shared" si="10"/>
        <v>1140675</v>
      </c>
      <c r="F372" s="24">
        <f t="shared" si="11"/>
        <v>8233502</v>
      </c>
    </row>
    <row r="373" spans="1:6" x14ac:dyDescent="0.25">
      <c r="A373" s="4">
        <v>44185</v>
      </c>
      <c r="B373" s="5">
        <v>355</v>
      </c>
      <c r="C373" s="24">
        <f>'City Raw Data'!P359</f>
        <v>1281847</v>
      </c>
      <c r="D373" s="24">
        <v>0</v>
      </c>
      <c r="E373" s="24">
        <f t="shared" si="10"/>
        <v>1281847</v>
      </c>
      <c r="F373" s="24">
        <f t="shared" si="11"/>
        <v>8205083</v>
      </c>
    </row>
    <row r="374" spans="1:6" x14ac:dyDescent="0.25">
      <c r="A374" s="4">
        <v>44186</v>
      </c>
      <c r="B374" s="5">
        <v>356</v>
      </c>
      <c r="C374" s="24">
        <f>'City Raw Data'!P360</f>
        <v>1119781</v>
      </c>
      <c r="D374" s="24">
        <v>0</v>
      </c>
      <c r="E374" s="24">
        <f t="shared" si="10"/>
        <v>1119781</v>
      </c>
      <c r="F374" s="24">
        <f t="shared" si="11"/>
        <v>8271606</v>
      </c>
    </row>
    <row r="375" spans="1:6" x14ac:dyDescent="0.25">
      <c r="A375" s="4">
        <v>44187</v>
      </c>
      <c r="B375" s="5">
        <v>357</v>
      </c>
      <c r="C375" s="24">
        <f>'City Raw Data'!P361</f>
        <v>1313363</v>
      </c>
      <c r="D375" s="24">
        <v>0</v>
      </c>
      <c r="E375" s="24">
        <f t="shared" si="10"/>
        <v>1313363</v>
      </c>
      <c r="F375" s="24">
        <f t="shared" si="11"/>
        <v>8264231</v>
      </c>
    </row>
    <row r="376" spans="1:6" x14ac:dyDescent="0.25">
      <c r="A376" s="4">
        <v>44188</v>
      </c>
      <c r="B376" s="5">
        <v>358</v>
      </c>
      <c r="C376" s="24">
        <f>'City Raw Data'!P362</f>
        <v>1127470</v>
      </c>
      <c r="D376" s="24">
        <v>0</v>
      </c>
      <c r="E376" s="24">
        <f t="shared" si="10"/>
        <v>1127470</v>
      </c>
      <c r="F376" s="24">
        <f t="shared" si="11"/>
        <v>8069525</v>
      </c>
    </row>
    <row r="377" spans="1:6" x14ac:dyDescent="0.25">
      <c r="A377" s="4">
        <v>44189</v>
      </c>
      <c r="B377" s="5">
        <v>359</v>
      </c>
      <c r="C377" s="24">
        <f>'City Raw Data'!P363</f>
        <v>1103831</v>
      </c>
      <c r="D377" s="24">
        <v>0</v>
      </c>
      <c r="E377" s="24">
        <f t="shared" si="10"/>
        <v>1103831</v>
      </c>
      <c r="F377" s="24">
        <f>SUM(E377:E383)</f>
        <v>8281123</v>
      </c>
    </row>
    <row r="378" spans="1:6" x14ac:dyDescent="0.25">
      <c r="A378" s="4">
        <v>44190</v>
      </c>
      <c r="B378" s="5">
        <v>360</v>
      </c>
      <c r="C378" s="24">
        <f>'City Raw Data'!P364</f>
        <v>1146535</v>
      </c>
      <c r="D378" s="24">
        <v>0</v>
      </c>
      <c r="E378" s="24">
        <f t="shared" si="10"/>
        <v>1146535</v>
      </c>
      <c r="F378" s="24">
        <f>SUM(E378:E384)</f>
        <v>8331375</v>
      </c>
    </row>
    <row r="379" spans="1:6" x14ac:dyDescent="0.25">
      <c r="A379" s="4">
        <v>44191</v>
      </c>
      <c r="B379" s="5">
        <v>361</v>
      </c>
      <c r="C379" s="24">
        <f>'City Raw Data'!P365</f>
        <v>1112256</v>
      </c>
      <c r="D379" s="24">
        <v>0</v>
      </c>
      <c r="E379" s="24">
        <f t="shared" si="10"/>
        <v>1112256</v>
      </c>
      <c r="F379" s="24"/>
    </row>
    <row r="380" spans="1:6" x14ac:dyDescent="0.25">
      <c r="A380" s="4">
        <v>44192</v>
      </c>
      <c r="B380" s="5">
        <v>362</v>
      </c>
      <c r="C380" s="24">
        <f>'City Raw Data'!P366</f>
        <v>1348370</v>
      </c>
      <c r="D380" s="24">
        <v>0</v>
      </c>
      <c r="E380" s="24">
        <f t="shared" si="10"/>
        <v>1348370</v>
      </c>
      <c r="F380" s="24"/>
    </row>
    <row r="381" spans="1:6" x14ac:dyDescent="0.25">
      <c r="A381" s="4">
        <v>44193</v>
      </c>
      <c r="B381" s="5">
        <v>363</v>
      </c>
      <c r="C381" s="24">
        <f>'City Raw Data'!P367</f>
        <v>1112406</v>
      </c>
      <c r="D381" s="24">
        <v>0</v>
      </c>
      <c r="E381" s="24">
        <f t="shared" si="10"/>
        <v>1112406</v>
      </c>
      <c r="F381" s="24"/>
    </row>
    <row r="382" spans="1:6" x14ac:dyDescent="0.25">
      <c r="A382" s="4">
        <v>44194</v>
      </c>
      <c r="B382" s="5">
        <v>364</v>
      </c>
      <c r="C382" s="24">
        <f>'City Raw Data'!P368</f>
        <v>1118657</v>
      </c>
      <c r="D382" s="24">
        <v>0</v>
      </c>
      <c r="E382" s="24">
        <f t="shared" si="10"/>
        <v>1118657</v>
      </c>
      <c r="F382" s="24"/>
    </row>
    <row r="383" spans="1:6" x14ac:dyDescent="0.25">
      <c r="A383" s="4">
        <v>44195</v>
      </c>
      <c r="B383" s="5">
        <v>365</v>
      </c>
      <c r="C383" s="24">
        <f>'City Raw Data'!P369</f>
        <v>1339068</v>
      </c>
      <c r="D383" s="24">
        <v>0</v>
      </c>
      <c r="E383" s="24">
        <f t="shared" si="10"/>
        <v>1339068</v>
      </c>
      <c r="F383" s="24"/>
    </row>
    <row r="384" spans="1:6" x14ac:dyDescent="0.25">
      <c r="A384" s="35">
        <v>44196</v>
      </c>
      <c r="B384" s="36">
        <v>366</v>
      </c>
      <c r="C384" s="37">
        <f>'City Raw Data'!P370</f>
        <v>1154083</v>
      </c>
      <c r="D384" s="37">
        <v>0</v>
      </c>
      <c r="E384" s="37">
        <f t="shared" si="10"/>
        <v>1154083</v>
      </c>
      <c r="F384" s="37"/>
    </row>
    <row r="385" spans="2:6" x14ac:dyDescent="0.25">
      <c r="B385" t="s">
        <v>48</v>
      </c>
      <c r="C385" s="25">
        <f>SUM(C19:C384)</f>
        <v>1633782959</v>
      </c>
      <c r="D385" s="24">
        <f>SUM(D19:D384)</f>
        <v>108820000</v>
      </c>
      <c r="E385" s="24"/>
      <c r="F385" s="24"/>
    </row>
    <row r="386" spans="2:6" x14ac:dyDescent="0.25">
      <c r="C386" s="5" t="str">
        <f>IF(C385='City Raw Data'!P371,"ok","Not ok")</f>
        <v>ok</v>
      </c>
      <c r="D386" s="5" t="str">
        <f>IF(D385='Farm Well'!I5,"ok","Not ok")</f>
        <v>ok</v>
      </c>
    </row>
  </sheetData>
  <mergeCells count="4">
    <mergeCell ref="B7:F7"/>
    <mergeCell ref="B10:F10"/>
    <mergeCell ref="B12:F12"/>
    <mergeCell ref="B15:F15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8"/>
  <sheetViews>
    <sheetView workbookViewId="0">
      <selection activeCell="A3" sqref="A3"/>
    </sheetView>
  </sheetViews>
  <sheetFormatPr defaultRowHeight="15" x14ac:dyDescent="0.25"/>
  <cols>
    <col min="2" max="2" width="10.7109375" bestFit="1" customWidth="1"/>
    <col min="3" max="3" width="17.85546875" bestFit="1" customWidth="1"/>
    <col min="4" max="4" width="14.85546875" bestFit="1" customWidth="1"/>
    <col min="5" max="5" width="16.140625" bestFit="1" customWidth="1"/>
    <col min="6" max="6" width="12.7109375" bestFit="1" customWidth="1"/>
    <col min="7" max="7" width="14.85546875" bestFit="1" customWidth="1"/>
    <col min="9" max="9" width="11.140625" bestFit="1" customWidth="1"/>
  </cols>
  <sheetData>
    <row r="2" spans="1:10" x14ac:dyDescent="0.25">
      <c r="A2" t="s">
        <v>49</v>
      </c>
    </row>
    <row r="4" spans="1:10" x14ac:dyDescent="0.25">
      <c r="B4" t="s">
        <v>7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I4" t="s">
        <v>46</v>
      </c>
    </row>
    <row r="5" spans="1:10" x14ac:dyDescent="0.25">
      <c r="B5" s="4">
        <v>43922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I5" s="24">
        <f>SUM(G5:G218)</f>
        <v>108820000</v>
      </c>
      <c r="J5" t="s">
        <v>44</v>
      </c>
    </row>
    <row r="6" spans="1:10" x14ac:dyDescent="0.25">
      <c r="B6" s="4">
        <v>43923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I6">
        <f>I5/10^6</f>
        <v>108.82</v>
      </c>
      <c r="J6" t="s">
        <v>45</v>
      </c>
    </row>
    <row r="7" spans="1:10" x14ac:dyDescent="0.25">
      <c r="B7" s="4">
        <v>43924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</row>
    <row r="8" spans="1:10" x14ac:dyDescent="0.25">
      <c r="B8" s="4">
        <v>43925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</row>
    <row r="9" spans="1:10" x14ac:dyDescent="0.25">
      <c r="B9" s="4">
        <v>43926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10" x14ac:dyDescent="0.25">
      <c r="B10" s="4">
        <v>43927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10" x14ac:dyDescent="0.25">
      <c r="B11" s="4">
        <v>43928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10" x14ac:dyDescent="0.25">
      <c r="B12" s="4">
        <v>43929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10" x14ac:dyDescent="0.25">
      <c r="B13" s="4">
        <v>43930</v>
      </c>
      <c r="C13" s="23">
        <v>0</v>
      </c>
      <c r="D13" s="23">
        <v>0</v>
      </c>
      <c r="E13" s="23">
        <v>0</v>
      </c>
      <c r="F13" s="23">
        <v>0</v>
      </c>
      <c r="G13" s="23">
        <v>820000</v>
      </c>
    </row>
    <row r="14" spans="1:10" x14ac:dyDescent="0.25">
      <c r="B14" s="4">
        <v>43931</v>
      </c>
      <c r="C14" s="23">
        <v>0</v>
      </c>
      <c r="D14" s="23">
        <v>0</v>
      </c>
      <c r="E14" s="23">
        <v>0</v>
      </c>
      <c r="F14" s="23">
        <v>0</v>
      </c>
      <c r="G14" s="23">
        <v>1000000</v>
      </c>
    </row>
    <row r="15" spans="1:10" x14ac:dyDescent="0.25">
      <c r="B15" s="4">
        <v>43932</v>
      </c>
      <c r="C15" s="23">
        <v>0</v>
      </c>
      <c r="D15" s="23">
        <v>0</v>
      </c>
      <c r="E15" s="23">
        <v>0</v>
      </c>
      <c r="F15" s="23">
        <v>0</v>
      </c>
      <c r="G15" s="23">
        <v>780000</v>
      </c>
    </row>
    <row r="16" spans="1:10" x14ac:dyDescent="0.25">
      <c r="B16" s="4">
        <v>43933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2:7" x14ac:dyDescent="0.25">
      <c r="B17" s="4">
        <v>43934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2:7" x14ac:dyDescent="0.25">
      <c r="B18" s="4">
        <v>43935</v>
      </c>
      <c r="C18" s="23">
        <v>0</v>
      </c>
      <c r="D18" s="23">
        <v>0</v>
      </c>
      <c r="E18" s="23">
        <v>0</v>
      </c>
      <c r="F18" s="23">
        <v>0</v>
      </c>
      <c r="G18" s="23">
        <v>1010000</v>
      </c>
    </row>
    <row r="19" spans="2:7" x14ac:dyDescent="0.25">
      <c r="B19" s="4">
        <v>43936</v>
      </c>
      <c r="C19" s="23">
        <v>0</v>
      </c>
      <c r="D19" s="23">
        <v>0</v>
      </c>
      <c r="E19" s="23">
        <v>0</v>
      </c>
      <c r="F19" s="23">
        <v>0</v>
      </c>
      <c r="G19" s="23">
        <v>1280000</v>
      </c>
    </row>
    <row r="20" spans="2:7" x14ac:dyDescent="0.25">
      <c r="B20" s="4">
        <v>43937</v>
      </c>
      <c r="C20" s="23">
        <v>0</v>
      </c>
      <c r="D20" s="23">
        <v>0</v>
      </c>
      <c r="E20" s="23">
        <v>0</v>
      </c>
      <c r="F20" s="23">
        <v>0</v>
      </c>
      <c r="G20" s="23">
        <v>1240000</v>
      </c>
    </row>
    <row r="21" spans="2:7" x14ac:dyDescent="0.25">
      <c r="B21" s="4">
        <v>43938</v>
      </c>
      <c r="C21" s="23">
        <v>0</v>
      </c>
      <c r="D21" s="23">
        <v>0</v>
      </c>
      <c r="E21" s="23">
        <v>0</v>
      </c>
      <c r="F21" s="23">
        <v>0</v>
      </c>
      <c r="G21" s="23">
        <v>1300000</v>
      </c>
    </row>
    <row r="22" spans="2:7" x14ac:dyDescent="0.25">
      <c r="B22" s="4">
        <v>43939</v>
      </c>
      <c r="C22" s="23">
        <v>0</v>
      </c>
      <c r="D22" s="23">
        <v>0</v>
      </c>
      <c r="E22" s="23">
        <v>0</v>
      </c>
      <c r="F22" s="23">
        <v>0</v>
      </c>
      <c r="G22" s="23">
        <v>1270000</v>
      </c>
    </row>
    <row r="23" spans="2:7" x14ac:dyDescent="0.25">
      <c r="B23" s="4">
        <v>43940</v>
      </c>
      <c r="C23" s="23">
        <v>0</v>
      </c>
      <c r="D23" s="23">
        <v>0</v>
      </c>
      <c r="E23" s="23">
        <v>0</v>
      </c>
      <c r="F23" s="23">
        <v>0</v>
      </c>
      <c r="G23" s="23">
        <v>1260000</v>
      </c>
    </row>
    <row r="24" spans="2:7" x14ac:dyDescent="0.25">
      <c r="B24" s="4">
        <v>43941</v>
      </c>
      <c r="C24" s="23">
        <v>0</v>
      </c>
      <c r="D24" s="23">
        <v>0</v>
      </c>
      <c r="E24" s="23">
        <v>0</v>
      </c>
      <c r="F24" s="23">
        <v>0</v>
      </c>
      <c r="G24" s="23">
        <v>1260000</v>
      </c>
    </row>
    <row r="25" spans="2:7" x14ac:dyDescent="0.25">
      <c r="B25" s="4">
        <v>43942</v>
      </c>
      <c r="C25" s="23">
        <v>0</v>
      </c>
      <c r="D25" s="23">
        <v>0</v>
      </c>
      <c r="E25" s="23">
        <v>0</v>
      </c>
      <c r="F25" s="23">
        <v>0</v>
      </c>
      <c r="G25" s="23">
        <v>140000</v>
      </c>
    </row>
    <row r="26" spans="2:7" x14ac:dyDescent="0.25">
      <c r="B26" s="4">
        <v>43943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2:7" x14ac:dyDescent="0.25">
      <c r="B27" s="4">
        <v>43944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2:7" x14ac:dyDescent="0.25">
      <c r="B28" s="4">
        <v>43945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</row>
    <row r="29" spans="2:7" x14ac:dyDescent="0.25">
      <c r="B29" s="4">
        <v>43946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</row>
    <row r="30" spans="2:7" x14ac:dyDescent="0.25">
      <c r="B30" s="4">
        <v>43947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</row>
    <row r="31" spans="2:7" x14ac:dyDescent="0.25">
      <c r="B31" s="4">
        <v>43948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</row>
    <row r="32" spans="2:7" x14ac:dyDescent="0.25">
      <c r="B32" s="4">
        <v>43949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</row>
    <row r="33" spans="2:7" x14ac:dyDescent="0.25">
      <c r="B33" s="4">
        <v>43950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</row>
    <row r="34" spans="2:7" x14ac:dyDescent="0.25">
      <c r="B34" s="4">
        <v>43951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</row>
    <row r="35" spans="2:7" x14ac:dyDescent="0.25">
      <c r="B35" s="4">
        <v>43952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</row>
    <row r="36" spans="2:7" x14ac:dyDescent="0.25">
      <c r="B36" s="4">
        <v>43953</v>
      </c>
      <c r="C36" s="23">
        <v>0</v>
      </c>
      <c r="D36" s="23">
        <v>0</v>
      </c>
      <c r="E36" s="23">
        <v>0</v>
      </c>
      <c r="F36" s="23">
        <v>0</v>
      </c>
      <c r="G36" s="23">
        <v>990000</v>
      </c>
    </row>
    <row r="37" spans="2:7" x14ac:dyDescent="0.25">
      <c r="B37" s="4">
        <v>43954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</row>
    <row r="38" spans="2:7" x14ac:dyDescent="0.25">
      <c r="B38" s="4">
        <v>43955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</row>
    <row r="39" spans="2:7" x14ac:dyDescent="0.25">
      <c r="B39" s="4">
        <v>43956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</row>
    <row r="40" spans="2:7" x14ac:dyDescent="0.25">
      <c r="B40" s="4">
        <v>43957</v>
      </c>
      <c r="C40" s="23">
        <v>0</v>
      </c>
      <c r="D40" s="23">
        <v>0</v>
      </c>
      <c r="E40" s="23">
        <v>0</v>
      </c>
      <c r="F40" s="23">
        <v>0</v>
      </c>
      <c r="G40" s="23">
        <v>150000</v>
      </c>
    </row>
    <row r="41" spans="2:7" x14ac:dyDescent="0.25">
      <c r="B41" s="4">
        <v>43958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</row>
    <row r="42" spans="2:7" x14ac:dyDescent="0.25">
      <c r="B42" s="4">
        <v>43959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</row>
    <row r="43" spans="2:7" x14ac:dyDescent="0.25">
      <c r="B43" s="4">
        <v>43960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</row>
    <row r="44" spans="2:7" x14ac:dyDescent="0.25">
      <c r="B44" s="4">
        <v>43961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</row>
    <row r="45" spans="2:7" x14ac:dyDescent="0.25">
      <c r="B45" s="4">
        <v>43962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</row>
    <row r="46" spans="2:7" x14ac:dyDescent="0.25">
      <c r="B46" s="4">
        <v>43963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</row>
    <row r="47" spans="2:7" x14ac:dyDescent="0.25">
      <c r="B47" s="4">
        <v>43964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</row>
    <row r="48" spans="2:7" x14ac:dyDescent="0.25">
      <c r="B48" s="4">
        <v>43965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</row>
    <row r="49" spans="2:7" x14ac:dyDescent="0.25">
      <c r="B49" s="4">
        <v>43966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</row>
    <row r="50" spans="2:7" x14ac:dyDescent="0.25">
      <c r="B50" s="4">
        <v>43967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</row>
    <row r="51" spans="2:7" x14ac:dyDescent="0.25">
      <c r="B51" s="4">
        <v>43968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</row>
    <row r="52" spans="2:7" x14ac:dyDescent="0.25">
      <c r="B52" s="4">
        <v>43969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</row>
    <row r="53" spans="2:7" x14ac:dyDescent="0.25">
      <c r="B53" s="4">
        <v>43970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</row>
    <row r="54" spans="2:7" x14ac:dyDescent="0.25">
      <c r="B54" s="4">
        <v>43971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</row>
    <row r="55" spans="2:7" x14ac:dyDescent="0.25">
      <c r="B55" s="4">
        <v>43972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</row>
    <row r="56" spans="2:7" x14ac:dyDescent="0.25">
      <c r="B56" s="4">
        <v>43973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</row>
    <row r="57" spans="2:7" x14ac:dyDescent="0.25">
      <c r="B57" s="4">
        <v>43974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</row>
    <row r="58" spans="2:7" x14ac:dyDescent="0.25">
      <c r="B58" s="4">
        <v>43975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</row>
    <row r="59" spans="2:7" x14ac:dyDescent="0.25">
      <c r="B59" s="4">
        <v>43976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</row>
    <row r="60" spans="2:7" x14ac:dyDescent="0.25">
      <c r="B60" s="4">
        <v>43977</v>
      </c>
      <c r="C60" s="23">
        <v>0</v>
      </c>
      <c r="D60" s="23">
        <v>0</v>
      </c>
      <c r="E60" s="23">
        <v>0</v>
      </c>
      <c r="F60" s="23">
        <v>0</v>
      </c>
      <c r="G60" s="23">
        <v>1240000</v>
      </c>
    </row>
    <row r="61" spans="2:7" x14ac:dyDescent="0.25">
      <c r="B61" s="4">
        <v>43978</v>
      </c>
      <c r="C61" s="23">
        <v>0</v>
      </c>
      <c r="D61" s="23">
        <v>0</v>
      </c>
      <c r="E61" s="23">
        <v>0</v>
      </c>
      <c r="F61" s="23">
        <v>0</v>
      </c>
      <c r="G61" s="23">
        <v>1320000</v>
      </c>
    </row>
    <row r="62" spans="2:7" x14ac:dyDescent="0.25">
      <c r="B62" s="4">
        <v>43979</v>
      </c>
      <c r="C62" s="23">
        <v>0</v>
      </c>
      <c r="D62" s="23">
        <v>0</v>
      </c>
      <c r="E62" s="23">
        <v>0</v>
      </c>
      <c r="F62" s="23">
        <v>0</v>
      </c>
      <c r="G62" s="23">
        <v>1280000</v>
      </c>
    </row>
    <row r="63" spans="2:7" x14ac:dyDescent="0.25">
      <c r="B63" s="4">
        <v>43980</v>
      </c>
      <c r="C63" s="23">
        <v>0</v>
      </c>
      <c r="D63" s="23">
        <v>0</v>
      </c>
      <c r="E63" s="23">
        <v>0</v>
      </c>
      <c r="F63" s="23">
        <v>0</v>
      </c>
      <c r="G63" s="23">
        <v>1220000</v>
      </c>
    </row>
    <row r="64" spans="2:7" x14ac:dyDescent="0.25">
      <c r="B64" s="4">
        <v>43981</v>
      </c>
      <c r="C64" s="23">
        <v>0</v>
      </c>
      <c r="D64" s="23">
        <v>0</v>
      </c>
      <c r="E64" s="23">
        <v>0</v>
      </c>
      <c r="F64" s="23">
        <v>0</v>
      </c>
      <c r="G64" s="23">
        <v>1320000</v>
      </c>
    </row>
    <row r="65" spans="2:7" x14ac:dyDescent="0.25">
      <c r="B65" s="4">
        <v>43982</v>
      </c>
      <c r="C65" s="23">
        <v>0</v>
      </c>
      <c r="D65" s="23">
        <v>0</v>
      </c>
      <c r="E65" s="23">
        <v>0</v>
      </c>
      <c r="F65" s="23">
        <v>0</v>
      </c>
      <c r="G65" s="23">
        <v>1300000</v>
      </c>
    </row>
    <row r="66" spans="2:7" x14ac:dyDescent="0.25">
      <c r="B66" s="4">
        <v>43983</v>
      </c>
      <c r="C66" s="23">
        <v>0</v>
      </c>
      <c r="D66" s="23">
        <v>0</v>
      </c>
      <c r="E66" s="23">
        <v>0</v>
      </c>
      <c r="F66" s="23">
        <v>0</v>
      </c>
      <c r="G66" s="23">
        <v>1280000</v>
      </c>
    </row>
    <row r="67" spans="2:7" x14ac:dyDescent="0.25">
      <c r="B67" s="4">
        <v>43984</v>
      </c>
      <c r="C67" s="23">
        <v>0</v>
      </c>
      <c r="D67" s="23">
        <v>0</v>
      </c>
      <c r="E67" s="23">
        <v>0</v>
      </c>
      <c r="F67" s="23">
        <v>0</v>
      </c>
      <c r="G67" s="23">
        <v>1300000</v>
      </c>
    </row>
    <row r="68" spans="2:7" x14ac:dyDescent="0.25">
      <c r="B68" s="4">
        <v>43985</v>
      </c>
      <c r="C68" s="23">
        <v>0</v>
      </c>
      <c r="D68" s="23">
        <v>0</v>
      </c>
      <c r="E68" s="23">
        <v>0</v>
      </c>
      <c r="F68" s="23">
        <v>0</v>
      </c>
      <c r="G68" s="23">
        <v>1280000</v>
      </c>
    </row>
    <row r="69" spans="2:7" x14ac:dyDescent="0.25">
      <c r="B69" s="4">
        <v>43986</v>
      </c>
      <c r="C69" s="23">
        <v>0</v>
      </c>
      <c r="D69" s="23">
        <v>0</v>
      </c>
      <c r="E69" s="23">
        <v>0</v>
      </c>
      <c r="F69" s="23">
        <v>0</v>
      </c>
      <c r="G69" s="23">
        <v>1020000</v>
      </c>
    </row>
    <row r="70" spans="2:7" x14ac:dyDescent="0.25">
      <c r="B70" s="4">
        <v>43987</v>
      </c>
      <c r="C70" s="23">
        <v>0</v>
      </c>
      <c r="D70" s="23">
        <v>0</v>
      </c>
      <c r="E70" s="23">
        <v>0</v>
      </c>
      <c r="F70" s="23">
        <v>0</v>
      </c>
      <c r="G70" s="23">
        <v>1310000</v>
      </c>
    </row>
    <row r="71" spans="2:7" x14ac:dyDescent="0.25">
      <c r="B71" s="4">
        <v>43988</v>
      </c>
      <c r="C71" s="23">
        <v>0</v>
      </c>
      <c r="D71" s="23">
        <v>0</v>
      </c>
      <c r="E71" s="23">
        <v>0</v>
      </c>
      <c r="F71" s="23">
        <v>0</v>
      </c>
      <c r="G71" s="23">
        <v>1330000</v>
      </c>
    </row>
    <row r="72" spans="2:7" x14ac:dyDescent="0.25">
      <c r="B72" s="4">
        <v>43989</v>
      </c>
      <c r="C72" s="23">
        <v>0</v>
      </c>
      <c r="D72" s="23">
        <v>0</v>
      </c>
      <c r="E72" s="23">
        <v>0</v>
      </c>
      <c r="F72" s="23">
        <v>0</v>
      </c>
      <c r="G72" s="23">
        <v>1110000</v>
      </c>
    </row>
    <row r="73" spans="2:7" x14ac:dyDescent="0.25">
      <c r="B73" s="4">
        <v>43990</v>
      </c>
      <c r="C73" s="23">
        <v>0</v>
      </c>
      <c r="D73" s="23">
        <v>0</v>
      </c>
      <c r="E73" s="23">
        <v>0</v>
      </c>
      <c r="F73" s="23">
        <v>0</v>
      </c>
      <c r="G73" s="23">
        <v>680000</v>
      </c>
    </row>
    <row r="74" spans="2:7" x14ac:dyDescent="0.25">
      <c r="B74" s="4">
        <v>43991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</row>
    <row r="75" spans="2:7" x14ac:dyDescent="0.25">
      <c r="B75" s="4">
        <v>43992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</row>
    <row r="76" spans="2:7" x14ac:dyDescent="0.25">
      <c r="B76" s="4">
        <v>43993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</row>
    <row r="77" spans="2:7" x14ac:dyDescent="0.25">
      <c r="B77" s="4">
        <v>43994</v>
      </c>
      <c r="C77" s="23">
        <v>0</v>
      </c>
      <c r="D77" s="23">
        <v>0</v>
      </c>
      <c r="E77" s="23">
        <v>0</v>
      </c>
      <c r="F77" s="23">
        <v>0</v>
      </c>
      <c r="G77" s="23">
        <v>2200000</v>
      </c>
    </row>
    <row r="78" spans="2:7" x14ac:dyDescent="0.25">
      <c r="B78" s="4">
        <v>43995</v>
      </c>
      <c r="C78" s="23">
        <v>0</v>
      </c>
      <c r="D78" s="23">
        <v>0</v>
      </c>
      <c r="E78" s="23">
        <v>0</v>
      </c>
      <c r="F78" s="23">
        <v>0</v>
      </c>
      <c r="G78" s="23">
        <v>1290000</v>
      </c>
    </row>
    <row r="79" spans="2:7" x14ac:dyDescent="0.25">
      <c r="B79" s="4">
        <v>43996</v>
      </c>
      <c r="C79" s="23">
        <v>0</v>
      </c>
      <c r="D79" s="23">
        <v>0</v>
      </c>
      <c r="E79" s="23">
        <v>0</v>
      </c>
      <c r="F79" s="23">
        <v>0</v>
      </c>
      <c r="G79" s="23">
        <v>1260000</v>
      </c>
    </row>
    <row r="80" spans="2:7" x14ac:dyDescent="0.25">
      <c r="B80" s="4">
        <v>43997</v>
      </c>
      <c r="C80" s="23">
        <v>0</v>
      </c>
      <c r="D80" s="23">
        <v>0</v>
      </c>
      <c r="E80" s="23">
        <v>0</v>
      </c>
      <c r="F80" s="23">
        <v>0</v>
      </c>
      <c r="G80" s="23">
        <v>1290000</v>
      </c>
    </row>
    <row r="81" spans="2:7" x14ac:dyDescent="0.25">
      <c r="B81" s="4">
        <v>43998</v>
      </c>
      <c r="C81" s="23">
        <v>0</v>
      </c>
      <c r="D81" s="23">
        <v>0</v>
      </c>
      <c r="E81" s="23">
        <v>0</v>
      </c>
      <c r="F81" s="23">
        <v>0</v>
      </c>
      <c r="G81" s="23">
        <v>1300000</v>
      </c>
    </row>
    <row r="82" spans="2:7" x14ac:dyDescent="0.25">
      <c r="B82" s="4">
        <v>43999</v>
      </c>
      <c r="C82" s="23">
        <v>0</v>
      </c>
      <c r="D82" s="23">
        <v>0</v>
      </c>
      <c r="E82" s="23">
        <v>0</v>
      </c>
      <c r="F82" s="23">
        <v>0</v>
      </c>
      <c r="G82" s="23">
        <v>1300000</v>
      </c>
    </row>
    <row r="83" spans="2:7" x14ac:dyDescent="0.25">
      <c r="B83" s="4">
        <v>44000</v>
      </c>
      <c r="C83" s="23">
        <v>0</v>
      </c>
      <c r="D83" s="23">
        <v>0</v>
      </c>
      <c r="E83" s="23">
        <v>0</v>
      </c>
      <c r="F83" s="23">
        <v>0</v>
      </c>
      <c r="G83" s="23">
        <v>1310000</v>
      </c>
    </row>
    <row r="84" spans="2:7" x14ac:dyDescent="0.25">
      <c r="B84" s="4">
        <v>44001</v>
      </c>
      <c r="C84" s="23">
        <v>0</v>
      </c>
      <c r="D84" s="23">
        <v>0</v>
      </c>
      <c r="E84" s="23">
        <v>0</v>
      </c>
      <c r="F84" s="23">
        <v>0</v>
      </c>
      <c r="G84" s="23">
        <v>1340000</v>
      </c>
    </row>
    <row r="85" spans="2:7" x14ac:dyDescent="0.25">
      <c r="B85" s="4">
        <v>44002</v>
      </c>
      <c r="C85" s="23">
        <v>0</v>
      </c>
      <c r="D85" s="23">
        <v>0</v>
      </c>
      <c r="E85" s="23">
        <v>0</v>
      </c>
      <c r="F85" s="23">
        <v>0</v>
      </c>
      <c r="G85" s="23">
        <v>1300000</v>
      </c>
    </row>
    <row r="86" spans="2:7" x14ac:dyDescent="0.25">
      <c r="B86" s="4">
        <v>44003</v>
      </c>
      <c r="C86" s="23">
        <v>0</v>
      </c>
      <c r="D86" s="23">
        <v>0</v>
      </c>
      <c r="E86" s="23">
        <v>0</v>
      </c>
      <c r="F86" s="23">
        <v>0</v>
      </c>
      <c r="G86" s="23">
        <v>1260000</v>
      </c>
    </row>
    <row r="87" spans="2:7" x14ac:dyDescent="0.25">
      <c r="B87" s="4">
        <v>44004</v>
      </c>
      <c r="C87" s="23">
        <v>0</v>
      </c>
      <c r="D87" s="23">
        <v>0</v>
      </c>
      <c r="E87" s="23">
        <v>0</v>
      </c>
      <c r="F87" s="23">
        <v>0</v>
      </c>
      <c r="G87" s="23">
        <v>510000</v>
      </c>
    </row>
    <row r="88" spans="2:7" x14ac:dyDescent="0.25">
      <c r="B88" s="4">
        <v>44005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</row>
    <row r="89" spans="2:7" x14ac:dyDescent="0.25">
      <c r="B89" s="4">
        <v>44006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</row>
    <row r="90" spans="2:7" x14ac:dyDescent="0.25">
      <c r="B90" s="4">
        <v>44007</v>
      </c>
      <c r="C90" s="23">
        <v>0</v>
      </c>
      <c r="D90" s="23">
        <v>0</v>
      </c>
      <c r="E90" s="23">
        <v>0</v>
      </c>
      <c r="F90" s="23">
        <v>0</v>
      </c>
      <c r="G90" s="23">
        <v>0</v>
      </c>
    </row>
    <row r="91" spans="2:7" x14ac:dyDescent="0.25">
      <c r="B91" s="4">
        <v>44008</v>
      </c>
      <c r="C91" s="23">
        <v>0</v>
      </c>
      <c r="D91" s="23">
        <v>0</v>
      </c>
      <c r="E91" s="23">
        <v>0</v>
      </c>
      <c r="F91" s="23">
        <v>0</v>
      </c>
      <c r="G91" s="23">
        <v>0</v>
      </c>
    </row>
    <row r="92" spans="2:7" x14ac:dyDescent="0.25">
      <c r="B92" s="4">
        <v>44009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</row>
    <row r="93" spans="2:7" x14ac:dyDescent="0.25">
      <c r="B93" s="4">
        <v>44010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</row>
    <row r="94" spans="2:7" x14ac:dyDescent="0.25">
      <c r="B94" s="4">
        <v>44011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</row>
    <row r="95" spans="2:7" x14ac:dyDescent="0.25">
      <c r="B95" s="4">
        <v>44012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</row>
    <row r="96" spans="2:7" x14ac:dyDescent="0.25">
      <c r="B96" s="4">
        <v>44013</v>
      </c>
      <c r="C96" s="23">
        <v>0</v>
      </c>
      <c r="D96" s="23">
        <v>0</v>
      </c>
      <c r="E96" s="23">
        <v>0</v>
      </c>
      <c r="F96" s="23">
        <v>0</v>
      </c>
      <c r="G96" s="23">
        <v>0</v>
      </c>
    </row>
    <row r="97" spans="2:7" x14ac:dyDescent="0.25">
      <c r="B97" s="4">
        <v>44014</v>
      </c>
      <c r="C97" s="23">
        <v>0</v>
      </c>
      <c r="D97" s="23">
        <v>0</v>
      </c>
      <c r="E97" s="23">
        <v>0</v>
      </c>
      <c r="F97" s="23">
        <v>0</v>
      </c>
      <c r="G97" s="23">
        <v>0</v>
      </c>
    </row>
    <row r="98" spans="2:7" x14ac:dyDescent="0.25">
      <c r="B98" s="4">
        <v>44015</v>
      </c>
      <c r="C98" s="23">
        <v>0</v>
      </c>
      <c r="D98" s="23">
        <v>0</v>
      </c>
      <c r="E98" s="23">
        <v>0</v>
      </c>
      <c r="F98" s="23">
        <v>0</v>
      </c>
      <c r="G98" s="23">
        <v>0</v>
      </c>
    </row>
    <row r="99" spans="2:7" x14ac:dyDescent="0.25">
      <c r="B99" s="4">
        <v>44016</v>
      </c>
      <c r="C99" s="23">
        <v>0</v>
      </c>
      <c r="D99" s="23">
        <v>0</v>
      </c>
      <c r="E99" s="23">
        <v>0</v>
      </c>
      <c r="F99" s="23">
        <v>0</v>
      </c>
      <c r="G99" s="23">
        <v>0</v>
      </c>
    </row>
    <row r="100" spans="2:7" x14ac:dyDescent="0.25">
      <c r="B100" s="4">
        <v>44017</v>
      </c>
      <c r="C100" s="23">
        <v>0</v>
      </c>
      <c r="D100" s="23">
        <v>0</v>
      </c>
      <c r="E100" s="23">
        <v>0</v>
      </c>
      <c r="F100" s="23">
        <v>0</v>
      </c>
      <c r="G100" s="23">
        <v>0</v>
      </c>
    </row>
    <row r="101" spans="2:7" x14ac:dyDescent="0.25">
      <c r="B101" s="4">
        <v>44018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</row>
    <row r="102" spans="2:7" x14ac:dyDescent="0.25">
      <c r="B102" s="4">
        <v>44019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</row>
    <row r="103" spans="2:7" x14ac:dyDescent="0.25">
      <c r="B103" s="4">
        <v>44020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</row>
    <row r="104" spans="2:7" x14ac:dyDescent="0.25">
      <c r="B104" s="4">
        <v>44021</v>
      </c>
      <c r="C104" s="23">
        <v>0</v>
      </c>
      <c r="D104" s="23">
        <v>0</v>
      </c>
      <c r="E104" s="23">
        <v>0</v>
      </c>
      <c r="F104" s="23">
        <v>0</v>
      </c>
      <c r="G104" s="23">
        <v>1930000</v>
      </c>
    </row>
    <row r="105" spans="2:7" x14ac:dyDescent="0.25">
      <c r="B105" s="4">
        <v>44022</v>
      </c>
      <c r="C105" s="23">
        <v>0</v>
      </c>
      <c r="D105" s="23">
        <v>0</v>
      </c>
      <c r="E105" s="23">
        <v>0</v>
      </c>
      <c r="F105" s="23">
        <v>0</v>
      </c>
      <c r="G105" s="23">
        <v>1140000</v>
      </c>
    </row>
    <row r="106" spans="2:7" x14ac:dyDescent="0.25">
      <c r="B106" s="4">
        <v>44023</v>
      </c>
      <c r="C106" s="23">
        <v>0</v>
      </c>
      <c r="D106" s="23">
        <v>0</v>
      </c>
      <c r="E106" s="23">
        <v>0</v>
      </c>
      <c r="F106" s="23">
        <v>0</v>
      </c>
      <c r="G106" s="23">
        <v>1180000</v>
      </c>
    </row>
    <row r="107" spans="2:7" x14ac:dyDescent="0.25">
      <c r="B107" s="4">
        <v>44024</v>
      </c>
      <c r="C107" s="23">
        <v>0</v>
      </c>
      <c r="D107" s="23">
        <v>0</v>
      </c>
      <c r="E107" s="23">
        <v>0</v>
      </c>
      <c r="F107" s="23">
        <v>0</v>
      </c>
      <c r="G107" s="23">
        <v>1210000</v>
      </c>
    </row>
    <row r="108" spans="2:7" x14ac:dyDescent="0.25">
      <c r="B108" s="4">
        <v>44025</v>
      </c>
      <c r="C108" s="23">
        <v>0</v>
      </c>
      <c r="D108" s="23">
        <v>0</v>
      </c>
      <c r="E108" s="23">
        <v>0</v>
      </c>
      <c r="F108" s="23">
        <v>0</v>
      </c>
      <c r="G108" s="23">
        <v>1190000</v>
      </c>
    </row>
    <row r="109" spans="2:7" x14ac:dyDescent="0.25">
      <c r="B109" s="4">
        <v>44026</v>
      </c>
      <c r="C109" s="23">
        <v>0</v>
      </c>
      <c r="D109" s="23">
        <v>0</v>
      </c>
      <c r="E109" s="23">
        <v>0</v>
      </c>
      <c r="F109" s="23">
        <v>0</v>
      </c>
      <c r="G109" s="23">
        <v>1170000</v>
      </c>
    </row>
    <row r="110" spans="2:7" x14ac:dyDescent="0.25">
      <c r="B110" s="4">
        <v>44027</v>
      </c>
      <c r="C110" s="23">
        <v>0</v>
      </c>
      <c r="D110" s="23">
        <v>0</v>
      </c>
      <c r="E110" s="23">
        <v>0</v>
      </c>
      <c r="F110" s="23">
        <v>0</v>
      </c>
      <c r="G110" s="23">
        <v>1170000</v>
      </c>
    </row>
    <row r="111" spans="2:7" x14ac:dyDescent="0.25">
      <c r="B111" s="4">
        <v>44028</v>
      </c>
      <c r="C111" s="23">
        <v>0</v>
      </c>
      <c r="D111" s="23">
        <v>0</v>
      </c>
      <c r="E111" s="23">
        <v>0</v>
      </c>
      <c r="F111" s="23">
        <v>0</v>
      </c>
      <c r="G111" s="23">
        <v>1170000</v>
      </c>
    </row>
    <row r="112" spans="2:7" x14ac:dyDescent="0.25">
      <c r="B112" s="4">
        <v>44029</v>
      </c>
      <c r="C112" s="23">
        <v>0</v>
      </c>
      <c r="D112" s="23">
        <v>0</v>
      </c>
      <c r="E112" s="23">
        <v>0</v>
      </c>
      <c r="F112" s="23">
        <v>0</v>
      </c>
      <c r="G112" s="23">
        <v>1360000</v>
      </c>
    </row>
    <row r="113" spans="2:7" x14ac:dyDescent="0.25">
      <c r="B113" s="4">
        <v>44030</v>
      </c>
      <c r="C113" s="23">
        <v>0</v>
      </c>
      <c r="D113" s="23">
        <v>0</v>
      </c>
      <c r="E113" s="23">
        <v>0</v>
      </c>
      <c r="F113" s="23">
        <v>0</v>
      </c>
      <c r="G113" s="23">
        <v>1290000</v>
      </c>
    </row>
    <row r="114" spans="2:7" x14ac:dyDescent="0.25">
      <c r="B114" s="4">
        <v>44031</v>
      </c>
      <c r="C114" s="23">
        <v>0</v>
      </c>
      <c r="D114" s="23">
        <v>0</v>
      </c>
      <c r="E114" s="23">
        <v>0</v>
      </c>
      <c r="F114" s="23">
        <v>0</v>
      </c>
      <c r="G114" s="23">
        <v>1290000</v>
      </c>
    </row>
    <row r="115" spans="2:7" x14ac:dyDescent="0.25">
      <c r="B115" s="4">
        <v>44032</v>
      </c>
      <c r="C115" s="23">
        <v>0</v>
      </c>
      <c r="D115" s="23">
        <v>0</v>
      </c>
      <c r="E115" s="23">
        <v>0</v>
      </c>
      <c r="F115" s="23">
        <v>0</v>
      </c>
      <c r="G115" s="23">
        <v>1310000</v>
      </c>
    </row>
    <row r="116" spans="2:7" x14ac:dyDescent="0.25">
      <c r="B116" s="4">
        <v>44033</v>
      </c>
      <c r="C116" s="23">
        <v>0</v>
      </c>
      <c r="D116" s="23">
        <v>0</v>
      </c>
      <c r="E116" s="23">
        <v>0</v>
      </c>
      <c r="F116" s="23">
        <v>0</v>
      </c>
      <c r="G116" s="23">
        <v>1320000</v>
      </c>
    </row>
    <row r="117" spans="2:7" x14ac:dyDescent="0.25">
      <c r="B117" s="4">
        <v>44034</v>
      </c>
      <c r="C117" s="23">
        <v>0</v>
      </c>
      <c r="D117" s="23">
        <v>0</v>
      </c>
      <c r="E117" s="23">
        <v>0</v>
      </c>
      <c r="F117" s="23">
        <v>0</v>
      </c>
      <c r="G117" s="23">
        <v>1320000</v>
      </c>
    </row>
    <row r="118" spans="2:7" x14ac:dyDescent="0.25">
      <c r="B118" s="4">
        <v>44035</v>
      </c>
      <c r="C118" s="23">
        <v>0</v>
      </c>
      <c r="D118" s="23">
        <v>0</v>
      </c>
      <c r="E118" s="23">
        <v>0</v>
      </c>
      <c r="F118" s="23">
        <v>0</v>
      </c>
      <c r="G118" s="23">
        <v>1180000</v>
      </c>
    </row>
    <row r="119" spans="2:7" x14ac:dyDescent="0.25">
      <c r="B119" s="4">
        <v>44036</v>
      </c>
      <c r="C119" s="23">
        <v>0</v>
      </c>
      <c r="D119" s="23">
        <v>0</v>
      </c>
      <c r="E119" s="23">
        <v>0</v>
      </c>
      <c r="F119" s="23">
        <v>0</v>
      </c>
      <c r="G119" s="23">
        <v>1340000</v>
      </c>
    </row>
    <row r="120" spans="2:7" x14ac:dyDescent="0.25">
      <c r="B120" s="4">
        <v>44037</v>
      </c>
      <c r="C120" s="23">
        <v>0</v>
      </c>
      <c r="D120" s="23">
        <v>0</v>
      </c>
      <c r="E120" s="23">
        <v>0</v>
      </c>
      <c r="F120" s="23">
        <v>0</v>
      </c>
      <c r="G120" s="23">
        <v>1270000</v>
      </c>
    </row>
    <row r="121" spans="2:7" x14ac:dyDescent="0.25">
      <c r="B121" s="4">
        <v>44038</v>
      </c>
      <c r="C121" s="23">
        <v>0</v>
      </c>
      <c r="D121" s="23">
        <v>0</v>
      </c>
      <c r="E121" s="23">
        <v>0</v>
      </c>
      <c r="F121" s="23">
        <v>0</v>
      </c>
      <c r="G121" s="23">
        <v>1200000</v>
      </c>
    </row>
    <row r="122" spans="2:7" x14ac:dyDescent="0.25">
      <c r="B122" s="4">
        <v>44039</v>
      </c>
      <c r="C122" s="23">
        <v>0</v>
      </c>
      <c r="D122" s="23">
        <v>0</v>
      </c>
      <c r="E122" s="23">
        <v>0</v>
      </c>
      <c r="F122" s="23">
        <v>0</v>
      </c>
      <c r="G122" s="23">
        <v>1290000</v>
      </c>
    </row>
    <row r="123" spans="2:7" x14ac:dyDescent="0.25">
      <c r="B123" s="4">
        <v>44040</v>
      </c>
      <c r="C123" s="23">
        <v>0</v>
      </c>
      <c r="D123" s="23">
        <v>0</v>
      </c>
      <c r="E123" s="23">
        <v>0</v>
      </c>
      <c r="F123" s="23">
        <v>0</v>
      </c>
      <c r="G123" s="23">
        <v>1290000</v>
      </c>
    </row>
    <row r="124" spans="2:7" x14ac:dyDescent="0.25">
      <c r="B124" s="4">
        <v>44041</v>
      </c>
      <c r="C124" s="23">
        <v>0</v>
      </c>
      <c r="D124" s="23">
        <v>0</v>
      </c>
      <c r="E124" s="23">
        <v>0</v>
      </c>
      <c r="F124" s="23">
        <v>0</v>
      </c>
      <c r="G124" s="23">
        <v>1320000</v>
      </c>
    </row>
    <row r="125" spans="2:7" x14ac:dyDescent="0.25">
      <c r="B125" s="4">
        <v>44042</v>
      </c>
      <c r="C125" s="23">
        <v>0</v>
      </c>
      <c r="D125" s="23">
        <v>0</v>
      </c>
      <c r="E125" s="23">
        <v>0</v>
      </c>
      <c r="F125" s="23">
        <v>0</v>
      </c>
      <c r="G125" s="23">
        <v>1320000</v>
      </c>
    </row>
    <row r="126" spans="2:7" x14ac:dyDescent="0.25">
      <c r="B126" s="4">
        <v>44043</v>
      </c>
      <c r="C126" s="23">
        <v>0</v>
      </c>
      <c r="D126" s="23">
        <v>0</v>
      </c>
      <c r="E126" s="23">
        <v>0</v>
      </c>
      <c r="F126" s="23">
        <v>0</v>
      </c>
      <c r="G126" s="23">
        <v>1280000</v>
      </c>
    </row>
    <row r="127" spans="2:7" x14ac:dyDescent="0.25">
      <c r="B127" s="4">
        <v>44044</v>
      </c>
      <c r="C127" s="23">
        <v>0</v>
      </c>
      <c r="D127" s="23">
        <v>0</v>
      </c>
      <c r="E127" s="23">
        <v>0</v>
      </c>
      <c r="F127" s="23">
        <v>0</v>
      </c>
      <c r="G127" s="23">
        <v>1300000</v>
      </c>
    </row>
    <row r="128" spans="2:7" x14ac:dyDescent="0.25">
      <c r="B128" s="4">
        <v>44045</v>
      </c>
      <c r="C128" s="23">
        <v>0</v>
      </c>
      <c r="D128" s="23">
        <v>0</v>
      </c>
      <c r="E128" s="23">
        <v>0</v>
      </c>
      <c r="F128" s="23">
        <v>0</v>
      </c>
      <c r="G128" s="23">
        <v>1280000</v>
      </c>
    </row>
    <row r="129" spans="2:7" x14ac:dyDescent="0.25">
      <c r="B129" s="4">
        <v>44046</v>
      </c>
      <c r="C129" s="23">
        <v>0</v>
      </c>
      <c r="D129" s="23">
        <v>0</v>
      </c>
      <c r="E129" s="23">
        <v>0</v>
      </c>
      <c r="F129" s="23">
        <v>0</v>
      </c>
      <c r="G129" s="23">
        <v>270000</v>
      </c>
    </row>
    <row r="130" spans="2:7" x14ac:dyDescent="0.25">
      <c r="B130" s="4">
        <v>44047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</row>
    <row r="131" spans="2:7" x14ac:dyDescent="0.25">
      <c r="B131" s="4">
        <v>44048</v>
      </c>
      <c r="C131" s="23">
        <v>0</v>
      </c>
      <c r="D131" s="23">
        <v>0</v>
      </c>
      <c r="E131" s="23">
        <v>0</v>
      </c>
      <c r="F131" s="23">
        <v>0</v>
      </c>
      <c r="G131" s="23">
        <v>0</v>
      </c>
    </row>
    <row r="132" spans="2:7" x14ac:dyDescent="0.25">
      <c r="B132" s="4">
        <v>44049</v>
      </c>
      <c r="C132" s="23">
        <v>0</v>
      </c>
      <c r="D132" s="23">
        <v>0</v>
      </c>
      <c r="E132" s="23">
        <v>0</v>
      </c>
      <c r="F132" s="23">
        <v>0</v>
      </c>
      <c r="G132" s="23">
        <v>0</v>
      </c>
    </row>
    <row r="133" spans="2:7" x14ac:dyDescent="0.25">
      <c r="B133" s="4">
        <v>44050</v>
      </c>
      <c r="C133" s="23">
        <v>0</v>
      </c>
      <c r="D133" s="23">
        <v>0</v>
      </c>
      <c r="E133" s="23">
        <v>0</v>
      </c>
      <c r="F133" s="23">
        <v>0</v>
      </c>
      <c r="G133" s="23">
        <v>0</v>
      </c>
    </row>
    <row r="134" spans="2:7" x14ac:dyDescent="0.25">
      <c r="B134" s="4">
        <v>44051</v>
      </c>
      <c r="C134" s="23">
        <v>0</v>
      </c>
      <c r="D134" s="23">
        <v>0</v>
      </c>
      <c r="E134" s="23">
        <v>0</v>
      </c>
      <c r="F134" s="23">
        <v>0</v>
      </c>
      <c r="G134" s="23">
        <v>930000</v>
      </c>
    </row>
    <row r="135" spans="2:7" x14ac:dyDescent="0.25">
      <c r="B135" s="4">
        <v>44052</v>
      </c>
      <c r="C135" s="23">
        <v>0</v>
      </c>
      <c r="D135" s="23">
        <v>0</v>
      </c>
      <c r="E135" s="23">
        <v>0</v>
      </c>
      <c r="F135" s="23">
        <v>0</v>
      </c>
      <c r="G135" s="23">
        <v>1260000</v>
      </c>
    </row>
    <row r="136" spans="2:7" x14ac:dyDescent="0.25">
      <c r="B136" s="4">
        <v>44053</v>
      </c>
      <c r="C136" s="23">
        <v>0</v>
      </c>
      <c r="D136" s="23">
        <v>0</v>
      </c>
      <c r="E136" s="23">
        <v>0</v>
      </c>
      <c r="F136" s="23">
        <v>0</v>
      </c>
      <c r="G136" s="23">
        <v>660000</v>
      </c>
    </row>
    <row r="137" spans="2:7" x14ac:dyDescent="0.25">
      <c r="B137" s="4">
        <v>44054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</row>
    <row r="138" spans="2:7" x14ac:dyDescent="0.25">
      <c r="B138" s="4">
        <v>44055</v>
      </c>
      <c r="C138" s="23">
        <v>0</v>
      </c>
      <c r="D138" s="23">
        <v>0</v>
      </c>
      <c r="E138" s="23">
        <v>0</v>
      </c>
      <c r="F138" s="23">
        <v>0</v>
      </c>
      <c r="G138" s="23">
        <v>2010000</v>
      </c>
    </row>
    <row r="139" spans="2:7" x14ac:dyDescent="0.25">
      <c r="B139" s="4">
        <v>44056</v>
      </c>
      <c r="C139" s="23">
        <v>0</v>
      </c>
      <c r="D139" s="23">
        <v>0</v>
      </c>
      <c r="E139" s="23">
        <v>0</v>
      </c>
      <c r="F139" s="23">
        <v>0</v>
      </c>
      <c r="G139" s="23">
        <v>1250000</v>
      </c>
    </row>
    <row r="140" spans="2:7" x14ac:dyDescent="0.25">
      <c r="B140" s="4">
        <v>44057</v>
      </c>
      <c r="C140" s="23">
        <v>0</v>
      </c>
      <c r="D140" s="23">
        <v>0</v>
      </c>
      <c r="E140" s="23">
        <v>0</v>
      </c>
      <c r="F140" s="23">
        <v>0</v>
      </c>
      <c r="G140" s="23">
        <v>1290000</v>
      </c>
    </row>
    <row r="141" spans="2:7" x14ac:dyDescent="0.25">
      <c r="B141" s="4">
        <v>44058</v>
      </c>
      <c r="C141" s="23">
        <v>0</v>
      </c>
      <c r="D141" s="23">
        <v>0</v>
      </c>
      <c r="E141" s="23">
        <v>0</v>
      </c>
      <c r="F141" s="23">
        <v>0</v>
      </c>
      <c r="G141" s="23">
        <v>1290000</v>
      </c>
    </row>
    <row r="142" spans="2:7" x14ac:dyDescent="0.25">
      <c r="B142" s="4">
        <v>44059</v>
      </c>
      <c r="C142" s="23">
        <v>0</v>
      </c>
      <c r="D142" s="23">
        <v>0</v>
      </c>
      <c r="E142" s="23">
        <v>0</v>
      </c>
      <c r="F142" s="23">
        <v>0</v>
      </c>
      <c r="G142" s="23">
        <v>1140000</v>
      </c>
    </row>
    <row r="143" spans="2:7" x14ac:dyDescent="0.25">
      <c r="B143" s="4">
        <v>44060</v>
      </c>
      <c r="C143" s="23">
        <v>0</v>
      </c>
      <c r="D143" s="23">
        <v>0</v>
      </c>
      <c r="E143" s="23">
        <v>0</v>
      </c>
      <c r="F143" s="23">
        <v>0</v>
      </c>
      <c r="G143" s="23">
        <v>1240000</v>
      </c>
    </row>
    <row r="144" spans="2:7" x14ac:dyDescent="0.25">
      <c r="B144" s="4">
        <v>44061</v>
      </c>
      <c r="C144" s="23">
        <v>0</v>
      </c>
      <c r="D144" s="23">
        <v>0</v>
      </c>
      <c r="E144" s="23">
        <v>0</v>
      </c>
      <c r="F144" s="23">
        <v>0</v>
      </c>
      <c r="G144" s="23">
        <v>1230000</v>
      </c>
    </row>
    <row r="145" spans="2:7" x14ac:dyDescent="0.25">
      <c r="B145" s="4">
        <v>44062</v>
      </c>
      <c r="C145" s="23">
        <v>0</v>
      </c>
      <c r="D145" s="23">
        <v>0</v>
      </c>
      <c r="E145" s="23">
        <v>0</v>
      </c>
      <c r="F145" s="23">
        <v>0</v>
      </c>
      <c r="G145" s="23">
        <v>1230000</v>
      </c>
    </row>
    <row r="146" spans="2:7" x14ac:dyDescent="0.25">
      <c r="B146" s="4">
        <v>44063</v>
      </c>
      <c r="C146" s="23">
        <v>0</v>
      </c>
      <c r="D146" s="23">
        <v>0</v>
      </c>
      <c r="E146" s="23">
        <v>0</v>
      </c>
      <c r="F146" s="23">
        <v>0</v>
      </c>
      <c r="G146" s="23">
        <v>1260000</v>
      </c>
    </row>
    <row r="147" spans="2:7" x14ac:dyDescent="0.25">
      <c r="B147" s="4">
        <v>44064</v>
      </c>
      <c r="C147" s="23">
        <v>0</v>
      </c>
      <c r="D147" s="23">
        <v>0</v>
      </c>
      <c r="E147" s="23">
        <v>0</v>
      </c>
      <c r="F147" s="23">
        <v>0</v>
      </c>
      <c r="G147" s="23">
        <v>1300000</v>
      </c>
    </row>
    <row r="148" spans="2:7" x14ac:dyDescent="0.25">
      <c r="B148" s="4">
        <v>44065</v>
      </c>
      <c r="C148" s="23">
        <v>0</v>
      </c>
      <c r="D148" s="23">
        <v>0</v>
      </c>
      <c r="E148" s="23">
        <v>0</v>
      </c>
      <c r="F148" s="23">
        <v>0</v>
      </c>
      <c r="G148" s="23">
        <v>1210000</v>
      </c>
    </row>
    <row r="149" spans="2:7" x14ac:dyDescent="0.25">
      <c r="B149" s="4">
        <v>44066</v>
      </c>
      <c r="C149" s="23">
        <v>0</v>
      </c>
      <c r="D149" s="23">
        <v>0</v>
      </c>
      <c r="E149" s="23">
        <v>0</v>
      </c>
      <c r="F149" s="23">
        <v>0</v>
      </c>
      <c r="G149" s="23">
        <v>1230000</v>
      </c>
    </row>
    <row r="150" spans="2:7" x14ac:dyDescent="0.25">
      <c r="B150" s="4">
        <v>44067</v>
      </c>
      <c r="C150" s="23">
        <v>0</v>
      </c>
      <c r="D150" s="23">
        <v>0</v>
      </c>
      <c r="E150" s="23">
        <v>0</v>
      </c>
      <c r="F150" s="23">
        <v>0</v>
      </c>
      <c r="G150" s="23">
        <v>1210000</v>
      </c>
    </row>
    <row r="151" spans="2:7" x14ac:dyDescent="0.25">
      <c r="B151" s="4">
        <v>44068</v>
      </c>
      <c r="C151" s="23">
        <v>0</v>
      </c>
      <c r="D151" s="23">
        <v>0</v>
      </c>
      <c r="E151" s="23">
        <v>0</v>
      </c>
      <c r="F151" s="23">
        <v>0</v>
      </c>
      <c r="G151" s="23">
        <v>1260000</v>
      </c>
    </row>
    <row r="152" spans="2:7" x14ac:dyDescent="0.25">
      <c r="B152" s="4">
        <v>44069</v>
      </c>
      <c r="C152" s="23">
        <v>0</v>
      </c>
      <c r="D152" s="23">
        <v>0</v>
      </c>
      <c r="E152" s="23">
        <v>0</v>
      </c>
      <c r="F152" s="23">
        <v>0</v>
      </c>
      <c r="G152" s="23">
        <v>1250000</v>
      </c>
    </row>
    <row r="153" spans="2:7" x14ac:dyDescent="0.25">
      <c r="B153" s="4">
        <v>44070</v>
      </c>
      <c r="C153" s="23">
        <v>0</v>
      </c>
      <c r="D153" s="23">
        <v>0</v>
      </c>
      <c r="E153" s="23">
        <v>0</v>
      </c>
      <c r="F153" s="23">
        <v>0</v>
      </c>
      <c r="G153" s="23">
        <v>1230000</v>
      </c>
    </row>
    <row r="154" spans="2:7" x14ac:dyDescent="0.25">
      <c r="B154" s="4">
        <v>44071</v>
      </c>
      <c r="C154" s="23">
        <v>0</v>
      </c>
      <c r="D154" s="23">
        <v>0</v>
      </c>
      <c r="E154" s="23">
        <v>0</v>
      </c>
      <c r="F154" s="23">
        <v>0</v>
      </c>
      <c r="G154" s="23">
        <v>1270000</v>
      </c>
    </row>
    <row r="155" spans="2:7" x14ac:dyDescent="0.25">
      <c r="B155" s="4">
        <v>44072</v>
      </c>
      <c r="C155" s="23">
        <v>0</v>
      </c>
      <c r="D155" s="23">
        <v>0</v>
      </c>
      <c r="E155" s="23">
        <v>0</v>
      </c>
      <c r="F155" s="23">
        <v>0</v>
      </c>
      <c r="G155" s="23">
        <v>1280000</v>
      </c>
    </row>
    <row r="156" spans="2:7" x14ac:dyDescent="0.25">
      <c r="B156" s="4">
        <v>44073</v>
      </c>
      <c r="C156" s="23">
        <v>0</v>
      </c>
      <c r="D156" s="23">
        <v>0</v>
      </c>
      <c r="E156" s="23">
        <v>0</v>
      </c>
      <c r="F156" s="23">
        <v>0</v>
      </c>
      <c r="G156" s="23">
        <v>1170000</v>
      </c>
    </row>
    <row r="157" spans="2:7" x14ac:dyDescent="0.25">
      <c r="B157" s="4">
        <v>44074</v>
      </c>
      <c r="C157" s="23">
        <v>0</v>
      </c>
      <c r="D157" s="23">
        <v>0</v>
      </c>
      <c r="E157" s="23">
        <v>0</v>
      </c>
      <c r="F157" s="23">
        <v>0</v>
      </c>
      <c r="G157" s="23">
        <v>1230000</v>
      </c>
    </row>
    <row r="158" spans="2:7" x14ac:dyDescent="0.25">
      <c r="B158" s="4">
        <v>44075</v>
      </c>
      <c r="C158" s="23">
        <v>0</v>
      </c>
      <c r="D158" s="23">
        <v>0</v>
      </c>
      <c r="E158" s="23">
        <v>0</v>
      </c>
      <c r="F158" s="23">
        <v>0</v>
      </c>
      <c r="G158" s="23">
        <v>1220000</v>
      </c>
    </row>
    <row r="159" spans="2:7" x14ac:dyDescent="0.25">
      <c r="B159" s="4">
        <v>44076</v>
      </c>
      <c r="C159" s="23">
        <v>0</v>
      </c>
      <c r="D159" s="23">
        <v>0</v>
      </c>
      <c r="E159" s="23">
        <v>0</v>
      </c>
      <c r="F159" s="23">
        <v>0</v>
      </c>
      <c r="G159" s="23">
        <v>1240000</v>
      </c>
    </row>
    <row r="160" spans="2:7" x14ac:dyDescent="0.25">
      <c r="B160" s="4">
        <v>44077</v>
      </c>
      <c r="C160" s="23">
        <v>0</v>
      </c>
      <c r="D160" s="23">
        <v>0</v>
      </c>
      <c r="E160" s="23">
        <v>0</v>
      </c>
      <c r="F160" s="23">
        <v>0</v>
      </c>
      <c r="G160" s="23">
        <v>1250000</v>
      </c>
    </row>
    <row r="161" spans="2:7" x14ac:dyDescent="0.25">
      <c r="B161" s="4">
        <v>44078</v>
      </c>
      <c r="C161" s="23">
        <v>0</v>
      </c>
      <c r="D161" s="23">
        <v>0</v>
      </c>
      <c r="E161" s="23">
        <v>0</v>
      </c>
      <c r="F161" s="23">
        <v>0</v>
      </c>
      <c r="G161" s="23">
        <v>440000</v>
      </c>
    </row>
    <row r="162" spans="2:7" x14ac:dyDescent="0.25">
      <c r="B162" s="4">
        <v>44079</v>
      </c>
      <c r="C162" s="23">
        <v>0</v>
      </c>
      <c r="D162" s="23">
        <v>0</v>
      </c>
      <c r="E162" s="23">
        <v>0</v>
      </c>
      <c r="F162" s="23">
        <v>0</v>
      </c>
      <c r="G162" s="23">
        <v>0</v>
      </c>
    </row>
    <row r="163" spans="2:7" x14ac:dyDescent="0.25">
      <c r="B163" s="4">
        <v>44080</v>
      </c>
      <c r="C163" s="23">
        <v>0</v>
      </c>
      <c r="D163" s="23">
        <v>0</v>
      </c>
      <c r="E163" s="23">
        <v>0</v>
      </c>
      <c r="F163" s="23">
        <v>0</v>
      </c>
      <c r="G163" s="23">
        <v>0</v>
      </c>
    </row>
    <row r="164" spans="2:7" x14ac:dyDescent="0.25">
      <c r="B164" s="4">
        <v>44081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</row>
    <row r="165" spans="2:7" x14ac:dyDescent="0.25">
      <c r="B165" s="4">
        <v>44082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</row>
    <row r="166" spans="2:7" x14ac:dyDescent="0.25">
      <c r="B166" s="4">
        <v>44083</v>
      </c>
      <c r="C166" s="23">
        <v>0</v>
      </c>
      <c r="D166" s="23">
        <v>0</v>
      </c>
      <c r="E166" s="23">
        <v>0</v>
      </c>
      <c r="F166" s="23">
        <v>0</v>
      </c>
      <c r="G166" s="23">
        <v>0</v>
      </c>
    </row>
    <row r="167" spans="2:7" x14ac:dyDescent="0.25">
      <c r="B167" s="4">
        <v>44084</v>
      </c>
      <c r="C167" s="23">
        <v>0</v>
      </c>
      <c r="D167" s="23">
        <v>0</v>
      </c>
      <c r="E167" s="23">
        <v>0</v>
      </c>
      <c r="F167" s="23">
        <v>0</v>
      </c>
      <c r="G167" s="23">
        <v>0</v>
      </c>
    </row>
    <row r="168" spans="2:7" x14ac:dyDescent="0.25">
      <c r="B168" s="4">
        <v>44085</v>
      </c>
      <c r="C168" s="23">
        <v>0</v>
      </c>
      <c r="D168" s="23">
        <v>0</v>
      </c>
      <c r="E168" s="23">
        <v>0</v>
      </c>
      <c r="F168" s="23">
        <v>0</v>
      </c>
      <c r="G168" s="23">
        <v>0</v>
      </c>
    </row>
    <row r="169" spans="2:7" x14ac:dyDescent="0.25">
      <c r="B169" s="4">
        <v>44086</v>
      </c>
      <c r="C169" s="23">
        <v>0</v>
      </c>
      <c r="D169" s="23">
        <v>0</v>
      </c>
      <c r="E169" s="23">
        <v>0</v>
      </c>
      <c r="F169" s="23">
        <v>0</v>
      </c>
      <c r="G169" s="23">
        <v>0</v>
      </c>
    </row>
    <row r="170" spans="2:7" x14ac:dyDescent="0.25">
      <c r="B170" s="4">
        <v>44087</v>
      </c>
      <c r="C170" s="23">
        <v>0</v>
      </c>
      <c r="D170" s="23">
        <v>0</v>
      </c>
      <c r="E170" s="23">
        <v>0</v>
      </c>
      <c r="F170" s="23">
        <v>0</v>
      </c>
      <c r="G170" s="23">
        <v>0</v>
      </c>
    </row>
    <row r="171" spans="2:7" x14ac:dyDescent="0.25">
      <c r="B171" s="4">
        <v>44088</v>
      </c>
      <c r="C171" s="23">
        <v>0</v>
      </c>
      <c r="D171" s="23">
        <v>0</v>
      </c>
      <c r="E171" s="23">
        <v>0</v>
      </c>
      <c r="F171" s="23">
        <v>0</v>
      </c>
      <c r="G171" s="23">
        <v>0</v>
      </c>
    </row>
    <row r="172" spans="2:7" x14ac:dyDescent="0.25">
      <c r="B172" s="4">
        <v>44089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</row>
    <row r="173" spans="2:7" x14ac:dyDescent="0.25">
      <c r="B173" s="4">
        <v>44090</v>
      </c>
      <c r="C173" s="23">
        <v>0</v>
      </c>
      <c r="D173" s="23">
        <v>0</v>
      </c>
      <c r="E173" s="23">
        <v>0</v>
      </c>
      <c r="F173" s="23">
        <v>0</v>
      </c>
      <c r="G173" s="23">
        <v>0</v>
      </c>
    </row>
    <row r="174" spans="2:7" x14ac:dyDescent="0.25">
      <c r="B174" s="4">
        <v>44091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</row>
    <row r="175" spans="2:7" x14ac:dyDescent="0.25">
      <c r="B175" s="4">
        <v>44092</v>
      </c>
      <c r="C175" s="23">
        <v>0</v>
      </c>
      <c r="D175" s="23">
        <v>0</v>
      </c>
      <c r="E175" s="23">
        <v>0</v>
      </c>
      <c r="F175" s="23">
        <v>0</v>
      </c>
      <c r="G175" s="23">
        <v>0</v>
      </c>
    </row>
    <row r="176" spans="2:7" x14ac:dyDescent="0.25">
      <c r="B176" s="4">
        <v>44093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</row>
    <row r="177" spans="2:7" x14ac:dyDescent="0.25">
      <c r="B177" s="4">
        <v>44094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</row>
    <row r="178" spans="2:7" x14ac:dyDescent="0.25">
      <c r="B178" s="4">
        <v>44095</v>
      </c>
      <c r="C178" s="23">
        <v>0</v>
      </c>
      <c r="D178" s="23">
        <v>0</v>
      </c>
      <c r="E178" s="23">
        <v>0</v>
      </c>
      <c r="F178" s="23">
        <v>0</v>
      </c>
      <c r="G178" s="23">
        <v>0</v>
      </c>
    </row>
    <row r="179" spans="2:7" x14ac:dyDescent="0.25">
      <c r="B179" s="4">
        <v>44096</v>
      </c>
      <c r="C179" s="23">
        <v>0</v>
      </c>
      <c r="D179" s="23">
        <v>0</v>
      </c>
      <c r="E179" s="23">
        <v>0</v>
      </c>
      <c r="F179" s="23">
        <v>0</v>
      </c>
      <c r="G179" s="23">
        <v>0</v>
      </c>
    </row>
    <row r="180" spans="2:7" x14ac:dyDescent="0.25">
      <c r="B180" s="4">
        <v>44097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</row>
    <row r="181" spans="2:7" x14ac:dyDescent="0.25">
      <c r="B181" s="4">
        <v>44098</v>
      </c>
      <c r="C181" s="23">
        <v>0</v>
      </c>
      <c r="D181" s="23">
        <v>0</v>
      </c>
      <c r="E181" s="23">
        <v>0</v>
      </c>
      <c r="F181" s="23">
        <v>0</v>
      </c>
      <c r="G181" s="23">
        <v>0</v>
      </c>
    </row>
    <row r="182" spans="2:7" x14ac:dyDescent="0.25">
      <c r="B182" s="4">
        <v>44099</v>
      </c>
      <c r="C182" s="23">
        <v>0</v>
      </c>
      <c r="D182" s="23">
        <v>0</v>
      </c>
      <c r="E182" s="23">
        <v>0</v>
      </c>
      <c r="F182" s="23">
        <v>0</v>
      </c>
      <c r="G182" s="23">
        <v>0</v>
      </c>
    </row>
    <row r="183" spans="2:7" x14ac:dyDescent="0.25">
      <c r="B183" s="4">
        <v>44100</v>
      </c>
      <c r="C183" s="23">
        <v>0</v>
      </c>
      <c r="D183" s="23">
        <v>0</v>
      </c>
      <c r="E183" s="23">
        <v>0</v>
      </c>
      <c r="F183" s="23">
        <v>0</v>
      </c>
      <c r="G183" s="23">
        <v>0</v>
      </c>
    </row>
    <row r="184" spans="2:7" x14ac:dyDescent="0.25">
      <c r="B184" s="4">
        <v>44101</v>
      </c>
      <c r="C184" s="23">
        <v>0</v>
      </c>
      <c r="D184" s="23">
        <v>0</v>
      </c>
      <c r="E184" s="23">
        <v>0</v>
      </c>
      <c r="F184" s="23">
        <v>0</v>
      </c>
      <c r="G184" s="23">
        <v>0</v>
      </c>
    </row>
    <row r="185" spans="2:7" x14ac:dyDescent="0.25">
      <c r="B185" s="4">
        <v>44102</v>
      </c>
      <c r="C185" s="23">
        <v>0</v>
      </c>
      <c r="D185" s="23">
        <v>0</v>
      </c>
      <c r="E185" s="23">
        <v>0</v>
      </c>
      <c r="F185" s="23">
        <v>0</v>
      </c>
      <c r="G185" s="23">
        <v>0</v>
      </c>
    </row>
    <row r="186" spans="2:7" x14ac:dyDescent="0.25">
      <c r="B186" s="4">
        <v>44103</v>
      </c>
      <c r="C186" s="23">
        <v>0</v>
      </c>
      <c r="D186" s="23">
        <v>0</v>
      </c>
      <c r="E186" s="23">
        <v>0</v>
      </c>
      <c r="F186" s="23">
        <v>0</v>
      </c>
      <c r="G186" s="23">
        <v>0</v>
      </c>
    </row>
    <row r="187" spans="2:7" x14ac:dyDescent="0.25">
      <c r="B187" s="4">
        <v>44104</v>
      </c>
      <c r="C187" s="23">
        <v>0</v>
      </c>
      <c r="D187" s="23">
        <v>0</v>
      </c>
      <c r="E187" s="23">
        <v>0</v>
      </c>
      <c r="F187" s="23">
        <v>0</v>
      </c>
      <c r="G187" s="23">
        <v>0</v>
      </c>
    </row>
    <row r="188" spans="2:7" x14ac:dyDescent="0.25">
      <c r="B188" s="4">
        <v>44105</v>
      </c>
      <c r="C188" s="23">
        <v>0</v>
      </c>
      <c r="D188" s="23">
        <v>0</v>
      </c>
      <c r="E188" s="23">
        <v>0</v>
      </c>
      <c r="F188" s="23">
        <v>0</v>
      </c>
      <c r="G188" s="23">
        <v>0</v>
      </c>
    </row>
    <row r="189" spans="2:7" x14ac:dyDescent="0.25">
      <c r="B189" s="4">
        <v>44106</v>
      </c>
      <c r="C189" s="23">
        <v>0</v>
      </c>
      <c r="D189" s="23">
        <v>0</v>
      </c>
      <c r="E189" s="23">
        <v>0</v>
      </c>
      <c r="F189" s="23">
        <v>0</v>
      </c>
      <c r="G189" s="23">
        <v>0</v>
      </c>
    </row>
    <row r="190" spans="2:7" x14ac:dyDescent="0.25">
      <c r="B190" s="4">
        <v>44107</v>
      </c>
      <c r="C190" s="23">
        <v>0</v>
      </c>
      <c r="D190" s="23">
        <v>0</v>
      </c>
      <c r="E190" s="23">
        <v>0</v>
      </c>
      <c r="F190" s="23">
        <v>0</v>
      </c>
      <c r="G190" s="23">
        <v>0</v>
      </c>
    </row>
    <row r="191" spans="2:7" x14ac:dyDescent="0.25">
      <c r="B191" s="4">
        <v>44108</v>
      </c>
      <c r="C191" s="23">
        <v>0</v>
      </c>
      <c r="D191" s="23">
        <v>0</v>
      </c>
      <c r="E191" s="23">
        <v>0</v>
      </c>
      <c r="F191" s="23">
        <v>0</v>
      </c>
      <c r="G191" s="23">
        <v>0</v>
      </c>
    </row>
    <row r="192" spans="2:7" x14ac:dyDescent="0.25">
      <c r="B192" s="4">
        <v>44109</v>
      </c>
      <c r="C192" s="23">
        <v>0</v>
      </c>
      <c r="D192" s="23">
        <v>0</v>
      </c>
      <c r="E192" s="23">
        <v>0</v>
      </c>
      <c r="F192" s="23">
        <v>0</v>
      </c>
      <c r="G192" s="23">
        <v>0</v>
      </c>
    </row>
    <row r="193" spans="2:7" x14ac:dyDescent="0.25">
      <c r="B193" s="4">
        <v>44110</v>
      </c>
      <c r="C193" s="23">
        <v>0</v>
      </c>
      <c r="D193" s="23">
        <v>0</v>
      </c>
      <c r="E193" s="23">
        <v>0</v>
      </c>
      <c r="F193" s="23">
        <v>0</v>
      </c>
      <c r="G193" s="23">
        <v>0</v>
      </c>
    </row>
    <row r="194" spans="2:7" x14ac:dyDescent="0.25">
      <c r="B194" s="4">
        <v>44111</v>
      </c>
      <c r="C194" s="23">
        <v>0</v>
      </c>
      <c r="D194" s="23">
        <v>0</v>
      </c>
      <c r="E194" s="23">
        <v>0</v>
      </c>
      <c r="F194" s="23">
        <v>0</v>
      </c>
      <c r="G194" s="23">
        <v>0</v>
      </c>
    </row>
    <row r="195" spans="2:7" x14ac:dyDescent="0.25">
      <c r="B195" s="4">
        <v>44112</v>
      </c>
      <c r="C195" s="23">
        <v>0</v>
      </c>
      <c r="D195" s="23">
        <v>0</v>
      </c>
      <c r="E195" s="23">
        <v>0</v>
      </c>
      <c r="F195" s="23">
        <v>0</v>
      </c>
      <c r="G195" s="23">
        <v>0</v>
      </c>
    </row>
    <row r="196" spans="2:7" x14ac:dyDescent="0.25">
      <c r="B196" s="4">
        <v>44113</v>
      </c>
      <c r="C196" s="23">
        <v>0</v>
      </c>
      <c r="D196" s="23">
        <v>0</v>
      </c>
      <c r="E196" s="23">
        <v>0</v>
      </c>
      <c r="F196" s="23">
        <v>0</v>
      </c>
      <c r="G196" s="23">
        <v>0</v>
      </c>
    </row>
    <row r="197" spans="2:7" x14ac:dyDescent="0.25">
      <c r="B197" s="4">
        <v>44114</v>
      </c>
      <c r="C197" s="23">
        <v>0</v>
      </c>
      <c r="D197" s="23">
        <v>0</v>
      </c>
      <c r="E197" s="23">
        <v>0</v>
      </c>
      <c r="F197" s="23">
        <v>0</v>
      </c>
      <c r="G197" s="23">
        <v>0</v>
      </c>
    </row>
    <row r="198" spans="2:7" x14ac:dyDescent="0.25">
      <c r="B198" s="4">
        <v>44115</v>
      </c>
      <c r="C198" s="23">
        <v>0</v>
      </c>
      <c r="D198" s="23">
        <v>0</v>
      </c>
      <c r="E198" s="23">
        <v>0</v>
      </c>
      <c r="F198" s="23">
        <v>0</v>
      </c>
      <c r="G198" s="23">
        <v>0</v>
      </c>
    </row>
    <row r="199" spans="2:7" x14ac:dyDescent="0.25">
      <c r="B199" s="4">
        <v>44116</v>
      </c>
      <c r="C199" s="23">
        <v>0</v>
      </c>
      <c r="D199" s="23">
        <v>0</v>
      </c>
      <c r="E199" s="23">
        <v>0</v>
      </c>
      <c r="F199" s="23">
        <v>0</v>
      </c>
      <c r="G199" s="23">
        <v>0</v>
      </c>
    </row>
    <row r="200" spans="2:7" x14ac:dyDescent="0.25">
      <c r="B200" s="4">
        <v>44117</v>
      </c>
      <c r="C200" s="23">
        <v>0</v>
      </c>
      <c r="D200" s="23">
        <v>0</v>
      </c>
      <c r="E200" s="23">
        <v>0</v>
      </c>
      <c r="F200" s="23">
        <v>0</v>
      </c>
      <c r="G200" s="23">
        <v>0</v>
      </c>
    </row>
    <row r="201" spans="2:7" x14ac:dyDescent="0.25">
      <c r="B201" s="4">
        <v>44118</v>
      </c>
      <c r="C201" s="23">
        <v>0</v>
      </c>
      <c r="D201" s="23">
        <v>0</v>
      </c>
      <c r="E201" s="23">
        <v>0</v>
      </c>
      <c r="F201" s="23">
        <v>0</v>
      </c>
      <c r="G201" s="23">
        <v>0</v>
      </c>
    </row>
    <row r="202" spans="2:7" x14ac:dyDescent="0.25">
      <c r="B202" s="4">
        <v>44119</v>
      </c>
      <c r="C202" s="23">
        <v>0</v>
      </c>
      <c r="D202" s="23">
        <v>0</v>
      </c>
      <c r="E202" s="23">
        <v>0</v>
      </c>
      <c r="F202" s="23">
        <v>0</v>
      </c>
      <c r="G202" s="23">
        <v>0</v>
      </c>
    </row>
    <row r="203" spans="2:7" x14ac:dyDescent="0.25">
      <c r="B203" s="4">
        <v>44120</v>
      </c>
      <c r="C203" s="23">
        <v>0</v>
      </c>
      <c r="D203" s="23">
        <v>0</v>
      </c>
      <c r="E203" s="23">
        <v>0</v>
      </c>
      <c r="F203" s="23">
        <v>0</v>
      </c>
      <c r="G203" s="23">
        <v>0</v>
      </c>
    </row>
    <row r="204" spans="2:7" x14ac:dyDescent="0.25">
      <c r="B204" s="4">
        <v>44121</v>
      </c>
      <c r="C204" s="23">
        <v>0</v>
      </c>
      <c r="D204" s="23">
        <v>0</v>
      </c>
      <c r="E204" s="23">
        <v>0</v>
      </c>
      <c r="F204" s="23">
        <v>0</v>
      </c>
      <c r="G204" s="23">
        <v>0</v>
      </c>
    </row>
    <row r="205" spans="2:7" x14ac:dyDescent="0.25">
      <c r="B205" s="4">
        <v>44122</v>
      </c>
      <c r="C205" s="23">
        <v>0</v>
      </c>
      <c r="D205" s="23">
        <v>0</v>
      </c>
      <c r="E205" s="23">
        <v>0</v>
      </c>
      <c r="F205" s="23">
        <v>0</v>
      </c>
      <c r="G205" s="23">
        <v>0</v>
      </c>
    </row>
    <row r="206" spans="2:7" x14ac:dyDescent="0.25">
      <c r="B206" s="4">
        <v>44123</v>
      </c>
      <c r="C206" s="23">
        <v>0</v>
      </c>
      <c r="D206" s="23">
        <v>0</v>
      </c>
      <c r="E206" s="23">
        <v>0</v>
      </c>
      <c r="F206" s="23">
        <v>0</v>
      </c>
      <c r="G206" s="23">
        <v>0</v>
      </c>
    </row>
    <row r="207" spans="2:7" x14ac:dyDescent="0.25">
      <c r="B207" s="4">
        <v>44124</v>
      </c>
      <c r="C207" s="23">
        <v>0</v>
      </c>
      <c r="D207" s="23">
        <v>0</v>
      </c>
      <c r="E207" s="23">
        <v>0</v>
      </c>
      <c r="F207" s="23">
        <v>0</v>
      </c>
      <c r="G207" s="23">
        <v>0</v>
      </c>
    </row>
    <row r="208" spans="2:7" x14ac:dyDescent="0.25">
      <c r="B208" s="4">
        <v>44125</v>
      </c>
      <c r="C208" s="23">
        <v>0</v>
      </c>
      <c r="D208" s="23">
        <v>0</v>
      </c>
      <c r="E208" s="23">
        <v>0</v>
      </c>
      <c r="F208" s="23">
        <v>0</v>
      </c>
      <c r="G208" s="23">
        <v>0</v>
      </c>
    </row>
    <row r="209" spans="2:7" x14ac:dyDescent="0.25">
      <c r="B209" s="4">
        <v>44126</v>
      </c>
      <c r="C209" s="23">
        <v>0</v>
      </c>
      <c r="D209" s="23">
        <v>0</v>
      </c>
      <c r="E209" s="23">
        <v>0</v>
      </c>
      <c r="F209" s="23">
        <v>0</v>
      </c>
      <c r="G209" s="23">
        <v>0</v>
      </c>
    </row>
    <row r="210" spans="2:7" x14ac:dyDescent="0.25">
      <c r="B210" s="4">
        <v>44127</v>
      </c>
      <c r="C210" s="23">
        <v>0</v>
      </c>
      <c r="D210" s="23">
        <v>0</v>
      </c>
      <c r="E210" s="23">
        <v>0</v>
      </c>
      <c r="F210" s="23">
        <v>0</v>
      </c>
      <c r="G210" s="23">
        <v>0</v>
      </c>
    </row>
    <row r="211" spans="2:7" x14ac:dyDescent="0.25">
      <c r="B211" s="4">
        <v>44128</v>
      </c>
      <c r="C211" s="23">
        <v>0</v>
      </c>
      <c r="D211" s="23">
        <v>0</v>
      </c>
      <c r="E211" s="23">
        <v>0</v>
      </c>
      <c r="F211" s="23">
        <v>0</v>
      </c>
      <c r="G211" s="23">
        <v>0</v>
      </c>
    </row>
    <row r="212" spans="2:7" x14ac:dyDescent="0.25">
      <c r="B212" s="4">
        <v>44129</v>
      </c>
      <c r="C212" s="23">
        <v>0</v>
      </c>
      <c r="D212" s="23">
        <v>0</v>
      </c>
      <c r="E212" s="23">
        <v>0</v>
      </c>
      <c r="F212" s="23">
        <v>0</v>
      </c>
      <c r="G212" s="23">
        <v>0</v>
      </c>
    </row>
    <row r="213" spans="2:7" x14ac:dyDescent="0.25">
      <c r="B213" s="4">
        <v>44130</v>
      </c>
      <c r="C213" s="23">
        <v>0</v>
      </c>
      <c r="D213" s="23">
        <v>0</v>
      </c>
      <c r="E213" s="23">
        <v>0</v>
      </c>
      <c r="F213" s="23">
        <v>0</v>
      </c>
      <c r="G213" s="23">
        <v>0</v>
      </c>
    </row>
    <row r="214" spans="2:7" x14ac:dyDescent="0.25">
      <c r="B214" s="4">
        <v>44131</v>
      </c>
      <c r="C214" s="23">
        <v>0</v>
      </c>
      <c r="D214" s="23">
        <v>0</v>
      </c>
      <c r="E214" s="23">
        <v>0</v>
      </c>
      <c r="F214" s="23">
        <v>0</v>
      </c>
      <c r="G214" s="23">
        <v>0</v>
      </c>
    </row>
    <row r="215" spans="2:7" x14ac:dyDescent="0.25">
      <c r="B215" s="4">
        <v>44132</v>
      </c>
      <c r="C215" s="23">
        <v>0</v>
      </c>
      <c r="D215" s="23">
        <v>0</v>
      </c>
      <c r="E215" s="23">
        <v>0</v>
      </c>
      <c r="F215" s="23">
        <v>0</v>
      </c>
      <c r="G215" s="23">
        <v>0</v>
      </c>
    </row>
    <row r="216" spans="2:7" x14ac:dyDescent="0.25">
      <c r="B216" s="4">
        <v>44133</v>
      </c>
      <c r="C216" s="23">
        <v>0</v>
      </c>
      <c r="D216" s="23">
        <v>0</v>
      </c>
      <c r="E216" s="23">
        <v>0</v>
      </c>
      <c r="F216" s="23">
        <v>0</v>
      </c>
      <c r="G216" s="23">
        <v>0</v>
      </c>
    </row>
    <row r="217" spans="2:7" x14ac:dyDescent="0.25">
      <c r="B217" s="4">
        <v>44134</v>
      </c>
      <c r="C217" s="23">
        <v>0</v>
      </c>
      <c r="D217" s="23">
        <v>0</v>
      </c>
      <c r="E217" s="23">
        <v>0</v>
      </c>
      <c r="F217" s="23">
        <v>0</v>
      </c>
      <c r="G217" s="23">
        <v>0</v>
      </c>
    </row>
    <row r="218" spans="2:7" x14ac:dyDescent="0.25">
      <c r="B218" s="4">
        <v>44135</v>
      </c>
      <c r="C218" s="23">
        <v>0</v>
      </c>
      <c r="D218" s="23">
        <v>0</v>
      </c>
      <c r="E218" s="23">
        <v>0</v>
      </c>
      <c r="F218" s="23">
        <v>0</v>
      </c>
      <c r="G218" s="2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71"/>
  <sheetViews>
    <sheetView zoomScale="55" zoomScaleNormal="55" workbookViewId="0">
      <selection activeCell="AX27" sqref="AX27"/>
    </sheetView>
  </sheetViews>
  <sheetFormatPr defaultRowHeight="15" x14ac:dyDescent="0.25"/>
  <cols>
    <col min="1" max="1" width="17.85546875" bestFit="1" customWidth="1"/>
    <col min="2" max="2" width="18.140625" bestFit="1" customWidth="1"/>
    <col min="3" max="3" width="15" bestFit="1" customWidth="1"/>
    <col min="4" max="4" width="9.5703125" bestFit="1" customWidth="1"/>
    <col min="6" max="6" width="17.85546875" bestFit="1" customWidth="1"/>
    <col min="7" max="8" width="10.85546875" bestFit="1" customWidth="1"/>
    <col min="10" max="15" width="10.85546875" bestFit="1" customWidth="1"/>
    <col min="16" max="16" width="16" customWidth="1"/>
    <col min="17" max="17" width="19.85546875" bestFit="1" customWidth="1"/>
    <col min="21" max="22" width="11.5703125" bestFit="1" customWidth="1"/>
  </cols>
  <sheetData>
    <row r="2" spans="1:22" x14ac:dyDescent="0.25">
      <c r="C2" t="s">
        <v>50</v>
      </c>
      <c r="R2" t="b">
        <v>0</v>
      </c>
    </row>
    <row r="3" spans="1:22" ht="15.75" thickBot="1" x14ac:dyDescent="0.3"/>
    <row r="4" spans="1:22" ht="16.5" x14ac:dyDescent="0.3">
      <c r="A4" s="29" t="str">
        <f>"Day of Year " &amp; the_year</f>
        <v>Day of Year 2020</v>
      </c>
      <c r="B4" s="30" t="s">
        <v>35</v>
      </c>
      <c r="C4" s="30" t="s">
        <v>36</v>
      </c>
      <c r="D4" s="29" t="s">
        <v>37</v>
      </c>
      <c r="E4" s="31"/>
      <c r="F4" s="29" t="str">
        <f>"Day of Year " &amp; the_year</f>
        <v>Day of Year 2020</v>
      </c>
      <c r="G4" s="32" t="s">
        <v>25</v>
      </c>
      <c r="H4" s="32" t="s">
        <v>26</v>
      </c>
      <c r="I4" s="32" t="s">
        <v>27</v>
      </c>
      <c r="J4" s="32" t="s">
        <v>28</v>
      </c>
      <c r="K4" s="32" t="s">
        <v>29</v>
      </c>
      <c r="L4" s="32" t="s">
        <v>30</v>
      </c>
      <c r="M4" s="32" t="s">
        <v>31</v>
      </c>
      <c r="N4" s="32" t="s">
        <v>32</v>
      </c>
      <c r="O4" s="32" t="s">
        <v>33</v>
      </c>
      <c r="P4" s="32" t="s">
        <v>34</v>
      </c>
      <c r="Q4" s="32" t="s">
        <v>38</v>
      </c>
      <c r="R4" s="32" t="s">
        <v>47</v>
      </c>
    </row>
    <row r="5" spans="1:22" ht="15.75" x14ac:dyDescent="0.3">
      <c r="A5" s="18">
        <f>DATEVALUE("1 Jan " &amp; the_year)</f>
        <v>43831</v>
      </c>
      <c r="B5" s="28">
        <v>1170110</v>
      </c>
      <c r="C5" s="20" t="str">
        <f t="shared" ref="C5:C68" si="0">the_units</f>
        <v>USG (US gallons)</v>
      </c>
      <c r="D5" s="21" t="str">
        <f>VLOOKUP(WEEKDAY(A5),[1]weekday!$A$2:$B$8,2,0)</f>
        <v>Wed</v>
      </c>
      <c r="E5" s="17">
        <v>1</v>
      </c>
      <c r="F5" s="18">
        <f>DATEVALUE("1 Jan " &amp; the_year)</f>
        <v>43831</v>
      </c>
      <c r="G5" s="16">
        <v>903766</v>
      </c>
      <c r="H5" s="16">
        <v>0</v>
      </c>
      <c r="I5" s="16">
        <v>0</v>
      </c>
      <c r="J5" s="16">
        <v>0</v>
      </c>
      <c r="K5" s="16">
        <v>0</v>
      </c>
      <c r="L5" s="16">
        <v>190000</v>
      </c>
      <c r="M5" s="16">
        <v>0</v>
      </c>
      <c r="N5" s="16">
        <v>0</v>
      </c>
      <c r="O5" s="16">
        <v>76344</v>
      </c>
      <c r="P5" s="16">
        <f>SUM(G5:O5)</f>
        <v>1170110</v>
      </c>
      <c r="Q5" s="22">
        <f>SUM(G5:O5)</f>
        <v>1170110</v>
      </c>
      <c r="R5" t="b">
        <f>P5=Q5</f>
        <v>1</v>
      </c>
      <c r="V5" s="22"/>
    </row>
    <row r="6" spans="1:22" ht="15.75" x14ac:dyDescent="0.3">
      <c r="A6" s="18">
        <f>A5+1</f>
        <v>43832</v>
      </c>
      <c r="B6" s="19">
        <v>1051255</v>
      </c>
      <c r="C6" s="20" t="str">
        <f t="shared" si="0"/>
        <v>USG (US gallons)</v>
      </c>
      <c r="D6" s="21" t="str">
        <f>VLOOKUP(WEEKDAY(A6),[1]weekday!$A$2:$B$8,2,0)</f>
        <v>Thu</v>
      </c>
      <c r="E6" s="17">
        <v>2</v>
      </c>
      <c r="F6" s="18">
        <f>F5+1</f>
        <v>43832</v>
      </c>
      <c r="G6" s="16">
        <v>975255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76000</v>
      </c>
      <c r="N6" s="16">
        <v>0</v>
      </c>
      <c r="O6" s="16">
        <v>0</v>
      </c>
      <c r="P6" s="16">
        <f t="shared" ref="P6:P69" si="1">SUM(G6:O6)</f>
        <v>1051255</v>
      </c>
      <c r="Q6" s="22">
        <f t="shared" ref="Q6:Q69" si="2">SUM(G6:O6)</f>
        <v>1051255</v>
      </c>
      <c r="R6" t="b">
        <f t="shared" ref="R6:R69" si="3">P6=Q6</f>
        <v>1</v>
      </c>
      <c r="V6" s="22"/>
    </row>
    <row r="7" spans="1:22" ht="15.75" x14ac:dyDescent="0.3">
      <c r="A7" s="18">
        <f t="shared" ref="A7:A70" si="4">A6+1</f>
        <v>43833</v>
      </c>
      <c r="B7" s="19">
        <v>1299593</v>
      </c>
      <c r="C7" s="20" t="str">
        <f t="shared" si="0"/>
        <v>USG (US gallons)</v>
      </c>
      <c r="D7" s="21" t="str">
        <f>VLOOKUP(WEEKDAY(A7),[1]weekday!$A$2:$B$8,2,0)</f>
        <v>Fri</v>
      </c>
      <c r="E7" s="17">
        <v>3</v>
      </c>
      <c r="F7" s="18">
        <f t="shared" ref="F7:F70" si="5">F6+1</f>
        <v>43833</v>
      </c>
      <c r="G7" s="16">
        <v>951971</v>
      </c>
      <c r="H7" s="16">
        <v>0</v>
      </c>
      <c r="I7" s="16">
        <v>0</v>
      </c>
      <c r="J7" s="16">
        <v>0</v>
      </c>
      <c r="K7" s="16">
        <v>0</v>
      </c>
      <c r="L7" s="16">
        <v>191000</v>
      </c>
      <c r="M7" s="16">
        <v>79000</v>
      </c>
      <c r="N7" s="16">
        <v>0</v>
      </c>
      <c r="O7" s="16">
        <v>77622</v>
      </c>
      <c r="P7" s="16">
        <f t="shared" si="1"/>
        <v>1299593</v>
      </c>
      <c r="Q7" s="22">
        <f t="shared" si="2"/>
        <v>1299593</v>
      </c>
      <c r="R7" t="b">
        <f t="shared" si="3"/>
        <v>1</v>
      </c>
    </row>
    <row r="8" spans="1:22" ht="15.75" x14ac:dyDescent="0.3">
      <c r="A8" s="18">
        <f t="shared" si="4"/>
        <v>43834</v>
      </c>
      <c r="B8" s="19">
        <v>1050580</v>
      </c>
      <c r="C8" s="20" t="str">
        <f t="shared" si="0"/>
        <v>USG (US gallons)</v>
      </c>
      <c r="D8" s="21" t="str">
        <f>VLOOKUP(WEEKDAY(A8),[1]weekday!$A$2:$B$8,2,0)</f>
        <v>Sat</v>
      </c>
      <c r="E8" s="17">
        <v>4</v>
      </c>
      <c r="F8" s="18">
        <f t="shared" si="5"/>
        <v>43834</v>
      </c>
      <c r="G8" s="16">
        <v>961580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89000</v>
      </c>
      <c r="N8" s="16">
        <v>0</v>
      </c>
      <c r="O8" s="16">
        <v>0</v>
      </c>
      <c r="P8" s="16">
        <f t="shared" si="1"/>
        <v>1050580</v>
      </c>
      <c r="Q8" s="22">
        <f t="shared" si="2"/>
        <v>1050580</v>
      </c>
      <c r="R8" t="b">
        <f t="shared" si="3"/>
        <v>1</v>
      </c>
    </row>
    <row r="9" spans="1:22" ht="15.75" x14ac:dyDescent="0.3">
      <c r="A9" s="18">
        <f t="shared" si="4"/>
        <v>43835</v>
      </c>
      <c r="B9" s="19">
        <v>1370095</v>
      </c>
      <c r="C9" s="20" t="str">
        <f t="shared" si="0"/>
        <v>USG (US gallons)</v>
      </c>
      <c r="D9" s="21" t="str">
        <f>VLOOKUP(WEEKDAY(A9),[1]weekday!$A$2:$B$8,2,0)</f>
        <v>Sun</v>
      </c>
      <c r="E9" s="17">
        <v>5</v>
      </c>
      <c r="F9" s="18">
        <f t="shared" si="5"/>
        <v>43835</v>
      </c>
      <c r="G9" s="16">
        <v>911629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46000</v>
      </c>
      <c r="N9" s="16">
        <v>0</v>
      </c>
      <c r="O9" s="16">
        <v>412466</v>
      </c>
      <c r="P9" s="16">
        <f t="shared" si="1"/>
        <v>1370095</v>
      </c>
      <c r="Q9" s="22">
        <f t="shared" si="2"/>
        <v>1370095</v>
      </c>
      <c r="R9" t="b">
        <f t="shared" si="3"/>
        <v>1</v>
      </c>
    </row>
    <row r="10" spans="1:22" ht="15.75" x14ac:dyDescent="0.3">
      <c r="A10" s="18">
        <f t="shared" si="4"/>
        <v>43836</v>
      </c>
      <c r="B10" s="19">
        <v>962376</v>
      </c>
      <c r="C10" s="20" t="str">
        <f t="shared" si="0"/>
        <v>USG (US gallons)</v>
      </c>
      <c r="D10" s="21" t="str">
        <f>VLOOKUP(WEEKDAY(A10),[1]weekday!$A$2:$B$8,2,0)</f>
        <v>Mon</v>
      </c>
      <c r="E10" s="17">
        <v>6</v>
      </c>
      <c r="F10" s="18">
        <f t="shared" si="5"/>
        <v>43836</v>
      </c>
      <c r="G10" s="16">
        <v>962376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f t="shared" si="1"/>
        <v>962376</v>
      </c>
      <c r="Q10" s="22">
        <f t="shared" si="2"/>
        <v>962376</v>
      </c>
      <c r="R10" t="b">
        <f t="shared" si="3"/>
        <v>1</v>
      </c>
    </row>
    <row r="11" spans="1:22" ht="15.75" x14ac:dyDescent="0.3">
      <c r="A11" s="18">
        <f t="shared" si="4"/>
        <v>43837</v>
      </c>
      <c r="B11" s="19">
        <v>1332916</v>
      </c>
      <c r="C11" s="20" t="str">
        <f t="shared" si="0"/>
        <v>USG (US gallons)</v>
      </c>
      <c r="D11" s="21" t="str">
        <f>VLOOKUP(WEEKDAY(A11),[1]weekday!$A$2:$B$8,2,0)</f>
        <v>Tue</v>
      </c>
      <c r="E11" s="17">
        <v>7</v>
      </c>
      <c r="F11" s="18">
        <f t="shared" si="5"/>
        <v>43837</v>
      </c>
      <c r="G11" s="16">
        <v>963455</v>
      </c>
      <c r="H11" s="16">
        <v>0</v>
      </c>
      <c r="I11" s="16">
        <v>0</v>
      </c>
      <c r="J11" s="16">
        <v>0</v>
      </c>
      <c r="K11" s="16">
        <v>0</v>
      </c>
      <c r="L11" s="16">
        <v>194000</v>
      </c>
      <c r="M11" s="16">
        <v>97000</v>
      </c>
      <c r="N11" s="16">
        <v>0</v>
      </c>
      <c r="O11" s="16">
        <v>78461</v>
      </c>
      <c r="P11" s="16">
        <f t="shared" si="1"/>
        <v>1332916</v>
      </c>
      <c r="Q11" s="22">
        <f t="shared" si="2"/>
        <v>1332916</v>
      </c>
      <c r="R11" t="b">
        <f t="shared" si="3"/>
        <v>1</v>
      </c>
    </row>
    <row r="12" spans="1:22" ht="15.75" x14ac:dyDescent="0.3">
      <c r="A12" s="18">
        <f t="shared" si="4"/>
        <v>43838</v>
      </c>
      <c r="B12" s="19">
        <v>1063978</v>
      </c>
      <c r="C12" s="20" t="str">
        <f t="shared" si="0"/>
        <v>USG (US gallons)</v>
      </c>
      <c r="D12" s="21" t="str">
        <f>VLOOKUP(WEEKDAY(A12),[1]weekday!$A$2:$B$8,2,0)</f>
        <v>Wed</v>
      </c>
      <c r="E12" s="17">
        <v>8</v>
      </c>
      <c r="F12" s="18">
        <f t="shared" si="5"/>
        <v>43838</v>
      </c>
      <c r="G12" s="16">
        <v>981978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82000</v>
      </c>
      <c r="N12" s="16">
        <v>0</v>
      </c>
      <c r="O12" s="16">
        <v>0</v>
      </c>
      <c r="P12" s="16">
        <f t="shared" si="1"/>
        <v>1063978</v>
      </c>
      <c r="Q12" s="22">
        <f t="shared" si="2"/>
        <v>1063978</v>
      </c>
      <c r="R12" t="b">
        <f t="shared" si="3"/>
        <v>1</v>
      </c>
    </row>
    <row r="13" spans="1:22" ht="15.75" x14ac:dyDescent="0.3">
      <c r="A13" s="18">
        <f t="shared" si="4"/>
        <v>43839</v>
      </c>
      <c r="B13" s="19">
        <v>1049535</v>
      </c>
      <c r="C13" s="20" t="str">
        <f t="shared" si="0"/>
        <v>USG (US gallons)</v>
      </c>
      <c r="D13" s="21" t="str">
        <f>VLOOKUP(WEEKDAY(A13),[1]weekday!$A$2:$B$8,2,0)</f>
        <v>Thu</v>
      </c>
      <c r="E13" s="17">
        <v>9</v>
      </c>
      <c r="F13" s="18">
        <f t="shared" si="5"/>
        <v>43839</v>
      </c>
      <c r="G13" s="16">
        <v>968291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81244</v>
      </c>
      <c r="P13" s="16">
        <f t="shared" si="1"/>
        <v>1049535</v>
      </c>
      <c r="Q13" s="22">
        <f t="shared" si="2"/>
        <v>1049535</v>
      </c>
      <c r="R13" t="b">
        <f t="shared" si="3"/>
        <v>1</v>
      </c>
    </row>
    <row r="14" spans="1:22" ht="15.75" x14ac:dyDescent="0.3">
      <c r="A14" s="18">
        <f t="shared" si="4"/>
        <v>43840</v>
      </c>
      <c r="B14" s="19">
        <v>1306903</v>
      </c>
      <c r="C14" s="20" t="str">
        <f t="shared" si="0"/>
        <v>USG (US gallons)</v>
      </c>
      <c r="D14" s="21" t="str">
        <f>VLOOKUP(WEEKDAY(A14),[1]weekday!$A$2:$B$8,2,0)</f>
        <v>Fri</v>
      </c>
      <c r="E14" s="17">
        <v>10</v>
      </c>
      <c r="F14" s="18">
        <f t="shared" si="5"/>
        <v>43840</v>
      </c>
      <c r="G14" s="16">
        <v>1013903</v>
      </c>
      <c r="H14" s="16">
        <v>0</v>
      </c>
      <c r="I14" s="16">
        <v>0</v>
      </c>
      <c r="J14" s="16">
        <v>0</v>
      </c>
      <c r="K14" s="16">
        <v>0</v>
      </c>
      <c r="L14" s="16">
        <v>209000</v>
      </c>
      <c r="M14" s="16">
        <v>84000</v>
      </c>
      <c r="N14" s="16">
        <v>0</v>
      </c>
      <c r="O14" s="16">
        <v>0</v>
      </c>
      <c r="P14" s="16">
        <f t="shared" si="1"/>
        <v>1306903</v>
      </c>
      <c r="Q14" s="22">
        <f t="shared" si="2"/>
        <v>1306903</v>
      </c>
      <c r="R14" t="b">
        <f t="shared" si="3"/>
        <v>1</v>
      </c>
    </row>
    <row r="15" spans="1:22" ht="15.75" x14ac:dyDescent="0.3">
      <c r="A15" s="18">
        <f t="shared" si="4"/>
        <v>43841</v>
      </c>
      <c r="B15" s="19">
        <v>1259239</v>
      </c>
      <c r="C15" s="20" t="str">
        <f t="shared" si="0"/>
        <v>USG (US gallons)</v>
      </c>
      <c r="D15" s="21" t="str">
        <f>VLOOKUP(WEEKDAY(A15),[1]weekday!$A$2:$B$8,2,0)</f>
        <v>Sat</v>
      </c>
      <c r="E15" s="17">
        <v>11</v>
      </c>
      <c r="F15" s="18">
        <f t="shared" si="5"/>
        <v>43841</v>
      </c>
      <c r="G15" s="16">
        <v>855094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404145</v>
      </c>
      <c r="P15" s="16">
        <f t="shared" si="1"/>
        <v>1259239</v>
      </c>
      <c r="Q15" s="22">
        <f t="shared" si="2"/>
        <v>1259239</v>
      </c>
      <c r="R15" t="b">
        <f t="shared" si="3"/>
        <v>1</v>
      </c>
    </row>
    <row r="16" spans="1:22" ht="15.75" x14ac:dyDescent="0.3">
      <c r="A16" s="18">
        <f t="shared" si="4"/>
        <v>43842</v>
      </c>
      <c r="B16" s="19">
        <v>1254616</v>
      </c>
      <c r="C16" s="20" t="str">
        <f t="shared" si="0"/>
        <v>USG (US gallons)</v>
      </c>
      <c r="D16" s="21" t="str">
        <f>VLOOKUP(WEEKDAY(A16),[1]weekday!$A$2:$B$8,2,0)</f>
        <v>Sun</v>
      </c>
      <c r="E16" s="17">
        <v>12</v>
      </c>
      <c r="F16" s="18">
        <f t="shared" si="5"/>
        <v>43842</v>
      </c>
      <c r="G16" s="16">
        <v>917392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77000</v>
      </c>
      <c r="N16" s="16">
        <v>0</v>
      </c>
      <c r="O16" s="16">
        <v>260224</v>
      </c>
      <c r="P16" s="16">
        <f t="shared" si="1"/>
        <v>1254616</v>
      </c>
      <c r="Q16" s="22">
        <f t="shared" si="2"/>
        <v>1254616</v>
      </c>
      <c r="R16" t="b">
        <f t="shared" si="3"/>
        <v>1</v>
      </c>
    </row>
    <row r="17" spans="1:18" ht="15.75" x14ac:dyDescent="0.3">
      <c r="A17" s="18">
        <f t="shared" si="4"/>
        <v>43843</v>
      </c>
      <c r="B17" s="19">
        <v>1327235</v>
      </c>
      <c r="C17" s="20" t="str">
        <f t="shared" si="0"/>
        <v>USG (US gallons)</v>
      </c>
      <c r="D17" s="21" t="str">
        <f>VLOOKUP(WEEKDAY(A17),[1]weekday!$A$2:$B$8,2,0)</f>
        <v>Mon</v>
      </c>
      <c r="E17" s="17">
        <v>13</v>
      </c>
      <c r="F17" s="18">
        <f t="shared" si="5"/>
        <v>43843</v>
      </c>
      <c r="G17" s="16">
        <v>969781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88000</v>
      </c>
      <c r="N17" s="16">
        <v>0</v>
      </c>
      <c r="O17" s="16">
        <v>269454</v>
      </c>
      <c r="P17" s="16">
        <f t="shared" si="1"/>
        <v>1327235</v>
      </c>
      <c r="Q17" s="22">
        <f t="shared" si="2"/>
        <v>1327235</v>
      </c>
      <c r="R17" t="b">
        <f t="shared" si="3"/>
        <v>1</v>
      </c>
    </row>
    <row r="18" spans="1:18" ht="15.75" x14ac:dyDescent="0.3">
      <c r="A18" s="18">
        <f t="shared" si="4"/>
        <v>43844</v>
      </c>
      <c r="B18" s="19">
        <v>978002</v>
      </c>
      <c r="C18" s="20" t="str">
        <f t="shared" si="0"/>
        <v>USG (US gallons)</v>
      </c>
      <c r="D18" s="21" t="str">
        <f>VLOOKUP(WEEKDAY(A18),[1]weekday!$A$2:$B$8,2,0)</f>
        <v>Tue</v>
      </c>
      <c r="E18" s="17">
        <v>14</v>
      </c>
      <c r="F18" s="18">
        <f t="shared" si="5"/>
        <v>43844</v>
      </c>
      <c r="G18" s="16">
        <v>978002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f t="shared" si="1"/>
        <v>978002</v>
      </c>
      <c r="Q18" s="22">
        <f t="shared" si="2"/>
        <v>978002</v>
      </c>
      <c r="R18" t="b">
        <f t="shared" si="3"/>
        <v>1</v>
      </c>
    </row>
    <row r="19" spans="1:18" ht="15.75" x14ac:dyDescent="0.3">
      <c r="A19" s="18">
        <f t="shared" si="4"/>
        <v>43845</v>
      </c>
      <c r="B19" s="19">
        <v>957848</v>
      </c>
      <c r="C19" s="20" t="str">
        <f t="shared" si="0"/>
        <v>USG (US gallons)</v>
      </c>
      <c r="D19" s="21" t="str">
        <f>VLOOKUP(WEEKDAY(A19),[1]weekday!$A$2:$B$8,2,0)</f>
        <v>Wed</v>
      </c>
      <c r="E19" s="17">
        <v>15</v>
      </c>
      <c r="F19" s="18">
        <f t="shared" si="5"/>
        <v>43845</v>
      </c>
      <c r="G19" s="16">
        <v>957848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f t="shared" si="1"/>
        <v>957848</v>
      </c>
      <c r="Q19" s="22">
        <f t="shared" si="2"/>
        <v>957848</v>
      </c>
      <c r="R19" t="b">
        <f t="shared" si="3"/>
        <v>1</v>
      </c>
    </row>
    <row r="20" spans="1:18" ht="15.75" x14ac:dyDescent="0.3">
      <c r="A20" s="18">
        <f t="shared" si="4"/>
        <v>43846</v>
      </c>
      <c r="B20" s="19">
        <v>1364431</v>
      </c>
      <c r="C20" s="20" t="str">
        <f t="shared" si="0"/>
        <v>USG (US gallons)</v>
      </c>
      <c r="D20" s="21" t="str">
        <f>VLOOKUP(WEEKDAY(A20),[1]weekday!$A$2:$B$8,2,0)</f>
        <v>Thu</v>
      </c>
      <c r="E20" s="17">
        <v>16</v>
      </c>
      <c r="F20" s="18">
        <f t="shared" si="5"/>
        <v>43846</v>
      </c>
      <c r="G20" s="16">
        <v>965955</v>
      </c>
      <c r="H20" s="16">
        <v>0</v>
      </c>
      <c r="I20" s="16">
        <v>0</v>
      </c>
      <c r="J20" s="16">
        <v>9.9999999999909051</v>
      </c>
      <c r="K20" s="16">
        <v>0</v>
      </c>
      <c r="L20" s="16">
        <v>9000</v>
      </c>
      <c r="M20" s="16">
        <v>86000</v>
      </c>
      <c r="N20" s="16">
        <v>0</v>
      </c>
      <c r="O20" s="16">
        <v>303466</v>
      </c>
      <c r="P20" s="16">
        <f t="shared" si="1"/>
        <v>1364431</v>
      </c>
      <c r="Q20" s="22">
        <f t="shared" si="2"/>
        <v>1364431</v>
      </c>
      <c r="R20" t="b">
        <f t="shared" si="3"/>
        <v>1</v>
      </c>
    </row>
    <row r="21" spans="1:18" ht="15.75" x14ac:dyDescent="0.3">
      <c r="A21" s="18">
        <f t="shared" si="4"/>
        <v>43847</v>
      </c>
      <c r="B21" s="19">
        <v>1041125</v>
      </c>
      <c r="C21" s="20" t="str">
        <f t="shared" si="0"/>
        <v>USG (US gallons)</v>
      </c>
      <c r="D21" s="21" t="str">
        <f>VLOOKUP(WEEKDAY(A21),[1]weekday!$A$2:$B$8,2,0)</f>
        <v>Fri</v>
      </c>
      <c r="E21" s="17">
        <v>17</v>
      </c>
      <c r="F21" s="18">
        <f t="shared" si="5"/>
        <v>43847</v>
      </c>
      <c r="G21" s="16">
        <v>1041125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f t="shared" si="1"/>
        <v>1041125</v>
      </c>
      <c r="Q21" s="22">
        <f t="shared" si="2"/>
        <v>1041125</v>
      </c>
      <c r="R21" t="b">
        <f t="shared" si="3"/>
        <v>1</v>
      </c>
    </row>
    <row r="22" spans="1:18" ht="15.75" x14ac:dyDescent="0.3">
      <c r="A22" s="18">
        <f t="shared" si="4"/>
        <v>43848</v>
      </c>
      <c r="B22" s="19">
        <v>1210200</v>
      </c>
      <c r="C22" s="20" t="str">
        <f t="shared" si="0"/>
        <v>USG (US gallons)</v>
      </c>
      <c r="D22" s="21" t="str">
        <f>VLOOKUP(WEEKDAY(A22),[1]weekday!$A$2:$B$8,2,0)</f>
        <v>Sat</v>
      </c>
      <c r="E22" s="17">
        <v>18</v>
      </c>
      <c r="F22" s="18">
        <f t="shared" si="5"/>
        <v>43848</v>
      </c>
      <c r="G22" s="16">
        <v>809542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109000</v>
      </c>
      <c r="N22" s="16">
        <v>0</v>
      </c>
      <c r="O22" s="16">
        <v>291658</v>
      </c>
      <c r="P22" s="16">
        <f t="shared" si="1"/>
        <v>1210200</v>
      </c>
      <c r="Q22" s="22">
        <f t="shared" si="2"/>
        <v>1210200</v>
      </c>
      <c r="R22" t="b">
        <f t="shared" si="3"/>
        <v>1</v>
      </c>
    </row>
    <row r="23" spans="1:18" ht="15.75" x14ac:dyDescent="0.3">
      <c r="A23" s="18">
        <f t="shared" si="4"/>
        <v>43849</v>
      </c>
      <c r="B23" s="19">
        <v>1058760</v>
      </c>
      <c r="C23" s="20" t="str">
        <f t="shared" si="0"/>
        <v>USG (US gallons)</v>
      </c>
      <c r="D23" s="21" t="str">
        <f>VLOOKUP(WEEKDAY(A23),[1]weekday!$A$2:$B$8,2,0)</f>
        <v>Sun</v>
      </c>
      <c r="E23" s="17">
        <v>19</v>
      </c>
      <c r="F23" s="18">
        <f t="shared" si="5"/>
        <v>43849</v>
      </c>
      <c r="G23" s="16">
        <v>968760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90000</v>
      </c>
      <c r="N23" s="16">
        <v>0</v>
      </c>
      <c r="O23" s="16">
        <v>0</v>
      </c>
      <c r="P23" s="16">
        <f t="shared" si="1"/>
        <v>1058760</v>
      </c>
      <c r="Q23" s="22">
        <f t="shared" si="2"/>
        <v>1058760</v>
      </c>
      <c r="R23" t="b">
        <f t="shared" si="3"/>
        <v>1</v>
      </c>
    </row>
    <row r="24" spans="1:18" ht="15.75" x14ac:dyDescent="0.3">
      <c r="A24" s="18">
        <f t="shared" si="4"/>
        <v>43850</v>
      </c>
      <c r="B24" s="19">
        <v>1309590</v>
      </c>
      <c r="C24" s="20" t="str">
        <f t="shared" si="0"/>
        <v>USG (US gallons)</v>
      </c>
      <c r="D24" s="21" t="str">
        <f>VLOOKUP(WEEKDAY(A24),[1]weekday!$A$2:$B$8,2,0)</f>
        <v>Mon</v>
      </c>
      <c r="E24" s="17">
        <v>20</v>
      </c>
      <c r="F24" s="18">
        <f t="shared" si="5"/>
        <v>43850</v>
      </c>
      <c r="G24" s="16">
        <v>895144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414446</v>
      </c>
      <c r="P24" s="16">
        <f t="shared" si="1"/>
        <v>1309590</v>
      </c>
      <c r="Q24" s="22">
        <f t="shared" si="2"/>
        <v>1309590</v>
      </c>
      <c r="R24" t="b">
        <f t="shared" si="3"/>
        <v>1</v>
      </c>
    </row>
    <row r="25" spans="1:18" ht="15.75" x14ac:dyDescent="0.3">
      <c r="A25" s="18">
        <f t="shared" si="4"/>
        <v>43851</v>
      </c>
      <c r="B25" s="19">
        <v>976037</v>
      </c>
      <c r="C25" s="20" t="str">
        <f t="shared" si="0"/>
        <v>USG (US gallons)</v>
      </c>
      <c r="D25" s="21" t="str">
        <f>VLOOKUP(WEEKDAY(A25),[1]weekday!$A$2:$B$8,2,0)</f>
        <v>Tue</v>
      </c>
      <c r="E25" s="17">
        <v>21</v>
      </c>
      <c r="F25" s="18">
        <f t="shared" si="5"/>
        <v>43851</v>
      </c>
      <c r="G25" s="16">
        <v>976037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f t="shared" si="1"/>
        <v>976037</v>
      </c>
      <c r="Q25" s="22">
        <f t="shared" si="2"/>
        <v>976037</v>
      </c>
      <c r="R25" t="b">
        <f t="shared" si="3"/>
        <v>1</v>
      </c>
    </row>
    <row r="26" spans="1:18" ht="15.75" x14ac:dyDescent="0.3">
      <c r="A26" s="18">
        <f t="shared" si="4"/>
        <v>43852</v>
      </c>
      <c r="B26" s="19">
        <v>1442445</v>
      </c>
      <c r="C26" s="20" t="str">
        <f t="shared" si="0"/>
        <v>USG (US gallons)</v>
      </c>
      <c r="D26" s="21" t="str">
        <f>VLOOKUP(WEEKDAY(A26),[1]weekday!$A$2:$B$8,2,0)</f>
        <v>Wed</v>
      </c>
      <c r="E26" s="17">
        <v>22</v>
      </c>
      <c r="F26" s="18">
        <f t="shared" si="5"/>
        <v>43852</v>
      </c>
      <c r="G26" s="16">
        <v>896872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111000</v>
      </c>
      <c r="N26" s="16">
        <v>0</v>
      </c>
      <c r="O26" s="16">
        <v>434573</v>
      </c>
      <c r="P26" s="16">
        <f t="shared" si="1"/>
        <v>1442445</v>
      </c>
      <c r="Q26" s="22">
        <f t="shared" si="2"/>
        <v>1442445</v>
      </c>
      <c r="R26" t="b">
        <f t="shared" si="3"/>
        <v>1</v>
      </c>
    </row>
    <row r="27" spans="1:18" ht="15.75" x14ac:dyDescent="0.3">
      <c r="A27" s="18">
        <f t="shared" si="4"/>
        <v>43853</v>
      </c>
      <c r="B27" s="19">
        <v>1012208</v>
      </c>
      <c r="C27" s="20" t="str">
        <f t="shared" si="0"/>
        <v>USG (US gallons)</v>
      </c>
      <c r="D27" s="21" t="str">
        <f>VLOOKUP(WEEKDAY(A27),[1]weekday!$A$2:$B$8,2,0)</f>
        <v>Thu</v>
      </c>
      <c r="E27" s="17">
        <v>23</v>
      </c>
      <c r="F27" s="18">
        <f t="shared" si="5"/>
        <v>43853</v>
      </c>
      <c r="G27" s="16">
        <v>936208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76000</v>
      </c>
      <c r="N27" s="16">
        <v>0</v>
      </c>
      <c r="O27" s="16">
        <v>0</v>
      </c>
      <c r="P27" s="16">
        <f t="shared" si="1"/>
        <v>1012208</v>
      </c>
      <c r="Q27" s="22">
        <f t="shared" si="2"/>
        <v>1012208</v>
      </c>
      <c r="R27" t="b">
        <f t="shared" si="3"/>
        <v>1</v>
      </c>
    </row>
    <row r="28" spans="1:18" ht="15.75" x14ac:dyDescent="0.3">
      <c r="A28" s="18">
        <f t="shared" si="4"/>
        <v>43854</v>
      </c>
      <c r="B28" s="19">
        <v>1302862</v>
      </c>
      <c r="C28" s="20" t="str">
        <f t="shared" si="0"/>
        <v>USG (US gallons)</v>
      </c>
      <c r="D28" s="21" t="str">
        <f>VLOOKUP(WEEKDAY(A28),[1]weekday!$A$2:$B$8,2,0)</f>
        <v>Fri</v>
      </c>
      <c r="E28" s="17">
        <v>24</v>
      </c>
      <c r="F28" s="18">
        <f t="shared" si="5"/>
        <v>43854</v>
      </c>
      <c r="G28" s="16">
        <v>854215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109000</v>
      </c>
      <c r="N28" s="16">
        <v>0</v>
      </c>
      <c r="O28" s="16">
        <v>339647</v>
      </c>
      <c r="P28" s="16">
        <f t="shared" si="1"/>
        <v>1302862</v>
      </c>
      <c r="Q28" s="22">
        <f t="shared" si="2"/>
        <v>1302862</v>
      </c>
      <c r="R28" t="b">
        <f t="shared" si="3"/>
        <v>1</v>
      </c>
    </row>
    <row r="29" spans="1:18" ht="15.75" x14ac:dyDescent="0.3">
      <c r="A29" s="18">
        <f t="shared" si="4"/>
        <v>43855</v>
      </c>
      <c r="B29" s="19">
        <v>1045368</v>
      </c>
      <c r="C29" s="20" t="str">
        <f t="shared" si="0"/>
        <v>USG (US gallons)</v>
      </c>
      <c r="D29" s="21" t="str">
        <f>VLOOKUP(WEEKDAY(A29),[1]weekday!$A$2:$B$8,2,0)</f>
        <v>Sat</v>
      </c>
      <c r="E29" s="17">
        <v>25</v>
      </c>
      <c r="F29" s="18">
        <f t="shared" si="5"/>
        <v>43855</v>
      </c>
      <c r="G29" s="16">
        <v>958368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87000</v>
      </c>
      <c r="N29" s="16">
        <v>0</v>
      </c>
      <c r="O29" s="16">
        <v>0</v>
      </c>
      <c r="P29" s="16">
        <f t="shared" si="1"/>
        <v>1045368</v>
      </c>
      <c r="Q29" s="22">
        <f t="shared" si="2"/>
        <v>1045368</v>
      </c>
      <c r="R29" t="b">
        <f t="shared" si="3"/>
        <v>1</v>
      </c>
    </row>
    <row r="30" spans="1:18" ht="15.75" x14ac:dyDescent="0.3">
      <c r="A30" s="18">
        <f>A29+1</f>
        <v>43856</v>
      </c>
      <c r="B30" s="19">
        <v>1222331</v>
      </c>
      <c r="C30" s="20" t="str">
        <f t="shared" si="0"/>
        <v>USG (US gallons)</v>
      </c>
      <c r="D30" s="21" t="str">
        <f>VLOOKUP(WEEKDAY(A30),[1]weekday!$A$2:$B$8,2,0)</f>
        <v>Sun</v>
      </c>
      <c r="E30" s="17">
        <v>26</v>
      </c>
      <c r="F30" s="18">
        <f>F29+1</f>
        <v>43856</v>
      </c>
      <c r="G30" s="16">
        <v>944911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277420</v>
      </c>
      <c r="P30" s="16">
        <f t="shared" si="1"/>
        <v>1222331</v>
      </c>
      <c r="Q30" s="22">
        <f t="shared" si="2"/>
        <v>1222331</v>
      </c>
      <c r="R30" t="b">
        <f t="shared" si="3"/>
        <v>1</v>
      </c>
    </row>
    <row r="31" spans="1:18" ht="15.75" x14ac:dyDescent="0.3">
      <c r="A31" s="18">
        <f t="shared" si="4"/>
        <v>43857</v>
      </c>
      <c r="B31" s="19">
        <v>985892</v>
      </c>
      <c r="C31" s="20" t="str">
        <f t="shared" si="0"/>
        <v>USG (US gallons)</v>
      </c>
      <c r="D31" s="21" t="str">
        <f>VLOOKUP(WEEKDAY(A31),[1]weekday!$A$2:$B$8,2,0)</f>
        <v>Mon</v>
      </c>
      <c r="E31" s="17">
        <v>27</v>
      </c>
      <c r="F31" s="18">
        <f t="shared" si="5"/>
        <v>43857</v>
      </c>
      <c r="G31" s="16">
        <v>985892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f t="shared" si="1"/>
        <v>985892</v>
      </c>
      <c r="Q31" s="22">
        <f t="shared" si="2"/>
        <v>985892</v>
      </c>
      <c r="R31" t="b">
        <f t="shared" si="3"/>
        <v>1</v>
      </c>
    </row>
    <row r="32" spans="1:18" ht="15.75" x14ac:dyDescent="0.3">
      <c r="A32" s="18">
        <f t="shared" si="4"/>
        <v>43858</v>
      </c>
      <c r="B32" s="19">
        <v>1294673</v>
      </c>
      <c r="C32" s="20" t="str">
        <f t="shared" si="0"/>
        <v>USG (US gallons)</v>
      </c>
      <c r="D32" s="21" t="str">
        <f>VLOOKUP(WEEKDAY(A32),[1]weekday!$A$2:$B$8,2,0)</f>
        <v>Tue</v>
      </c>
      <c r="E32" s="17">
        <v>28</v>
      </c>
      <c r="F32" s="18">
        <f t="shared" si="5"/>
        <v>43858</v>
      </c>
      <c r="G32" s="16">
        <v>955458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97000</v>
      </c>
      <c r="N32" s="16">
        <v>0</v>
      </c>
      <c r="O32" s="16">
        <v>242215</v>
      </c>
      <c r="P32" s="16">
        <f t="shared" si="1"/>
        <v>1294673</v>
      </c>
      <c r="Q32" s="22">
        <f t="shared" si="2"/>
        <v>1294673</v>
      </c>
      <c r="R32" t="b">
        <f t="shared" si="3"/>
        <v>1</v>
      </c>
    </row>
    <row r="33" spans="1:18" ht="15.75" x14ac:dyDescent="0.3">
      <c r="A33" s="18">
        <f t="shared" si="4"/>
        <v>43859</v>
      </c>
      <c r="B33" s="19">
        <v>1084460</v>
      </c>
      <c r="C33" s="20" t="str">
        <f t="shared" si="0"/>
        <v>USG (US gallons)</v>
      </c>
      <c r="D33" s="21" t="str">
        <f>VLOOKUP(WEEKDAY(A33),[1]weekday!$A$2:$B$8,2,0)</f>
        <v>Wed</v>
      </c>
      <c r="E33" s="17">
        <v>29</v>
      </c>
      <c r="F33" s="18">
        <f t="shared" si="5"/>
        <v>43859</v>
      </c>
      <c r="G33" s="16">
        <v>1005460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79000</v>
      </c>
      <c r="N33" s="16">
        <v>0</v>
      </c>
      <c r="O33" s="16">
        <v>0</v>
      </c>
      <c r="P33" s="16">
        <f t="shared" si="1"/>
        <v>1084460</v>
      </c>
      <c r="Q33" s="22">
        <f t="shared" si="2"/>
        <v>1084460</v>
      </c>
      <c r="R33" t="b">
        <f t="shared" si="3"/>
        <v>1</v>
      </c>
    </row>
    <row r="34" spans="1:18" ht="15.75" x14ac:dyDescent="0.3">
      <c r="A34" s="18">
        <f t="shared" si="4"/>
        <v>43860</v>
      </c>
      <c r="B34" s="19">
        <v>1180662</v>
      </c>
      <c r="C34" s="20" t="str">
        <f t="shared" si="0"/>
        <v>USG (US gallons)</v>
      </c>
      <c r="D34" s="21" t="str">
        <f>VLOOKUP(WEEKDAY(A34),[1]weekday!$A$2:$B$8,2,0)</f>
        <v>Thu</v>
      </c>
      <c r="E34" s="17">
        <v>30</v>
      </c>
      <c r="F34" s="18">
        <f t="shared" si="5"/>
        <v>43860</v>
      </c>
      <c r="G34" s="16">
        <v>939266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241396</v>
      </c>
      <c r="P34" s="16">
        <f t="shared" si="1"/>
        <v>1180662</v>
      </c>
      <c r="Q34" s="22">
        <f t="shared" si="2"/>
        <v>1180662</v>
      </c>
      <c r="R34" t="b">
        <f t="shared" si="3"/>
        <v>1</v>
      </c>
    </row>
    <row r="35" spans="1:18" ht="15.75" x14ac:dyDescent="0.3">
      <c r="A35" s="18">
        <f t="shared" si="4"/>
        <v>43861</v>
      </c>
      <c r="B35" s="19">
        <v>955764</v>
      </c>
      <c r="C35" s="20" t="str">
        <f t="shared" si="0"/>
        <v>USG (US gallons)</v>
      </c>
      <c r="D35" s="21" t="str">
        <f>VLOOKUP(WEEKDAY(A35),[1]weekday!$A$2:$B$8,2,0)</f>
        <v>Fri</v>
      </c>
      <c r="E35" s="17">
        <v>31</v>
      </c>
      <c r="F35" s="18">
        <f t="shared" si="5"/>
        <v>43861</v>
      </c>
      <c r="G35" s="16">
        <v>955764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f t="shared" si="1"/>
        <v>955764</v>
      </c>
      <c r="Q35" s="22">
        <f t="shared" si="2"/>
        <v>955764</v>
      </c>
      <c r="R35" t="b">
        <f t="shared" si="3"/>
        <v>1</v>
      </c>
    </row>
    <row r="36" spans="1:18" ht="15.75" x14ac:dyDescent="0.3">
      <c r="A36" s="18">
        <f t="shared" si="4"/>
        <v>43862</v>
      </c>
      <c r="B36" s="19">
        <v>1427216</v>
      </c>
      <c r="C36" s="20" t="str">
        <f t="shared" si="0"/>
        <v>USG (US gallons)</v>
      </c>
      <c r="D36" s="21" t="str">
        <f>VLOOKUP(WEEKDAY(A36),[1]weekday!$A$2:$B$8,2,0)</f>
        <v>Sat</v>
      </c>
      <c r="E36" s="17">
        <v>32</v>
      </c>
      <c r="F36" s="18">
        <f t="shared" si="5"/>
        <v>43862</v>
      </c>
      <c r="G36" s="16">
        <v>963539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109000</v>
      </c>
      <c r="N36" s="16">
        <v>0</v>
      </c>
      <c r="O36" s="16">
        <v>354677</v>
      </c>
      <c r="P36" s="16">
        <f t="shared" si="1"/>
        <v>1427216</v>
      </c>
      <c r="Q36" s="22">
        <f t="shared" si="2"/>
        <v>1427216</v>
      </c>
      <c r="R36" t="b">
        <f t="shared" si="3"/>
        <v>1</v>
      </c>
    </row>
    <row r="37" spans="1:18" ht="15.75" x14ac:dyDescent="0.3">
      <c r="A37" s="18">
        <f t="shared" si="4"/>
        <v>43863</v>
      </c>
      <c r="B37" s="19">
        <v>935769</v>
      </c>
      <c r="C37" s="20" t="str">
        <f t="shared" si="0"/>
        <v>USG (US gallons)</v>
      </c>
      <c r="D37" s="21" t="str">
        <f>VLOOKUP(WEEKDAY(A37),[1]weekday!$A$2:$B$8,2,0)</f>
        <v>Sun</v>
      </c>
      <c r="E37" s="17">
        <v>33</v>
      </c>
      <c r="F37" s="18">
        <f t="shared" si="5"/>
        <v>43863</v>
      </c>
      <c r="G37" s="16">
        <v>850769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85000</v>
      </c>
      <c r="N37" s="16">
        <v>0</v>
      </c>
      <c r="O37" s="16">
        <v>0</v>
      </c>
      <c r="P37" s="16">
        <f t="shared" si="1"/>
        <v>935769</v>
      </c>
      <c r="Q37" s="22">
        <f t="shared" si="2"/>
        <v>935769</v>
      </c>
      <c r="R37" t="b">
        <f t="shared" si="3"/>
        <v>1</v>
      </c>
    </row>
    <row r="38" spans="1:18" ht="15.75" x14ac:dyDescent="0.3">
      <c r="A38" s="18">
        <f t="shared" si="4"/>
        <v>43864</v>
      </c>
      <c r="B38" s="19">
        <v>1315389</v>
      </c>
      <c r="C38" s="20" t="str">
        <f t="shared" si="0"/>
        <v>USG (US gallons)</v>
      </c>
      <c r="D38" s="21" t="str">
        <f>VLOOKUP(WEEKDAY(A38),[1]weekday!$A$2:$B$8,2,0)</f>
        <v>Mon</v>
      </c>
      <c r="E38" s="17">
        <v>34</v>
      </c>
      <c r="F38" s="18">
        <f t="shared" si="5"/>
        <v>43864</v>
      </c>
      <c r="G38" s="16">
        <v>897570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417819</v>
      </c>
      <c r="P38" s="16">
        <f t="shared" si="1"/>
        <v>1315389</v>
      </c>
      <c r="Q38" s="22">
        <f t="shared" si="2"/>
        <v>1315389</v>
      </c>
      <c r="R38" t="b">
        <f t="shared" si="3"/>
        <v>1</v>
      </c>
    </row>
    <row r="39" spans="1:18" ht="15.75" x14ac:dyDescent="0.3">
      <c r="A39" s="18">
        <f t="shared" si="4"/>
        <v>43865</v>
      </c>
      <c r="B39" s="19">
        <v>938456</v>
      </c>
      <c r="C39" s="20" t="str">
        <f t="shared" si="0"/>
        <v>USG (US gallons)</v>
      </c>
      <c r="D39" s="21" t="str">
        <f>VLOOKUP(WEEKDAY(A39),[1]weekday!$A$2:$B$8,2,0)</f>
        <v>Tue</v>
      </c>
      <c r="E39" s="17">
        <v>35</v>
      </c>
      <c r="F39" s="18">
        <f t="shared" si="5"/>
        <v>43865</v>
      </c>
      <c r="G39" s="16">
        <v>938456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f t="shared" si="1"/>
        <v>938456</v>
      </c>
      <c r="Q39" s="22">
        <f t="shared" si="2"/>
        <v>938456</v>
      </c>
      <c r="R39" t="b">
        <f t="shared" si="3"/>
        <v>1</v>
      </c>
    </row>
    <row r="40" spans="1:18" ht="15.75" x14ac:dyDescent="0.3">
      <c r="A40" s="18">
        <f t="shared" si="4"/>
        <v>43866</v>
      </c>
      <c r="B40" s="19">
        <v>1352149</v>
      </c>
      <c r="C40" s="20" t="str">
        <f t="shared" si="0"/>
        <v>USG (US gallons)</v>
      </c>
      <c r="D40" s="21" t="str">
        <f>VLOOKUP(WEEKDAY(A40),[1]weekday!$A$2:$B$8,2,0)</f>
        <v>Wed</v>
      </c>
      <c r="E40" s="17">
        <v>36</v>
      </c>
      <c r="F40" s="18">
        <f t="shared" si="5"/>
        <v>43866</v>
      </c>
      <c r="G40" s="16">
        <v>866435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100000</v>
      </c>
      <c r="N40" s="16">
        <v>0</v>
      </c>
      <c r="O40" s="16">
        <v>385714</v>
      </c>
      <c r="P40" s="16">
        <f t="shared" si="1"/>
        <v>1352149</v>
      </c>
      <c r="Q40" s="22">
        <f t="shared" si="2"/>
        <v>1352149</v>
      </c>
      <c r="R40" t="b">
        <f t="shared" si="3"/>
        <v>1</v>
      </c>
    </row>
    <row r="41" spans="1:18" ht="15.75" x14ac:dyDescent="0.3">
      <c r="A41" s="18">
        <f t="shared" si="4"/>
        <v>43867</v>
      </c>
      <c r="B41" s="19">
        <v>1006790</v>
      </c>
      <c r="C41" s="20" t="str">
        <f t="shared" si="0"/>
        <v>USG (US gallons)</v>
      </c>
      <c r="D41" s="21" t="str">
        <f>VLOOKUP(WEEKDAY(A41),[1]weekday!$A$2:$B$8,2,0)</f>
        <v>Thu</v>
      </c>
      <c r="E41" s="17">
        <v>37</v>
      </c>
      <c r="F41" s="18">
        <f t="shared" si="5"/>
        <v>43867</v>
      </c>
      <c r="G41" s="16">
        <v>1006790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f t="shared" si="1"/>
        <v>1006790</v>
      </c>
      <c r="Q41" s="22">
        <f t="shared" si="2"/>
        <v>1006790</v>
      </c>
      <c r="R41" t="b">
        <f t="shared" si="3"/>
        <v>1</v>
      </c>
    </row>
    <row r="42" spans="1:18" ht="15.75" x14ac:dyDescent="0.3">
      <c r="A42" s="18">
        <f t="shared" si="4"/>
        <v>43868</v>
      </c>
      <c r="B42" s="19">
        <v>1227921</v>
      </c>
      <c r="C42" s="20" t="str">
        <f t="shared" si="0"/>
        <v>USG (US gallons)</v>
      </c>
      <c r="D42" s="21" t="str">
        <f>VLOOKUP(WEEKDAY(A42),[1]weekday!$A$2:$B$8,2,0)</f>
        <v>Fri</v>
      </c>
      <c r="E42" s="17">
        <v>38</v>
      </c>
      <c r="F42" s="18">
        <f t="shared" si="5"/>
        <v>43868</v>
      </c>
      <c r="G42" s="16">
        <v>853105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374816</v>
      </c>
      <c r="P42" s="16">
        <f t="shared" si="1"/>
        <v>1227921</v>
      </c>
      <c r="Q42" s="22">
        <f t="shared" si="2"/>
        <v>1227921</v>
      </c>
      <c r="R42" t="b">
        <f t="shared" si="3"/>
        <v>1</v>
      </c>
    </row>
    <row r="43" spans="1:18" ht="15.75" x14ac:dyDescent="0.3">
      <c r="A43" s="18">
        <f t="shared" si="4"/>
        <v>43869</v>
      </c>
      <c r="B43" s="19">
        <v>963698</v>
      </c>
      <c r="C43" s="20" t="str">
        <f t="shared" si="0"/>
        <v>USG (US gallons)</v>
      </c>
      <c r="D43" s="21" t="str">
        <f>VLOOKUP(WEEKDAY(A43),[1]weekday!$A$2:$B$8,2,0)</f>
        <v>Sat</v>
      </c>
      <c r="E43" s="17">
        <v>39</v>
      </c>
      <c r="F43" s="18">
        <f t="shared" si="5"/>
        <v>43869</v>
      </c>
      <c r="G43" s="16">
        <v>963698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f t="shared" si="1"/>
        <v>963698</v>
      </c>
      <c r="Q43" s="22">
        <f t="shared" si="2"/>
        <v>963698</v>
      </c>
      <c r="R43" t="b">
        <f t="shared" si="3"/>
        <v>1</v>
      </c>
    </row>
    <row r="44" spans="1:18" ht="15.75" x14ac:dyDescent="0.3">
      <c r="A44" s="18">
        <f t="shared" si="4"/>
        <v>43870</v>
      </c>
      <c r="B44" s="19">
        <v>1395785</v>
      </c>
      <c r="C44" s="20" t="str">
        <f t="shared" si="0"/>
        <v>USG (US gallons)</v>
      </c>
      <c r="D44" s="21" t="str">
        <f>VLOOKUP(WEEKDAY(A44),[1]weekday!$A$2:$B$8,2,0)</f>
        <v>Sun</v>
      </c>
      <c r="E44" s="17">
        <v>40</v>
      </c>
      <c r="F44" s="18">
        <f t="shared" si="5"/>
        <v>43870</v>
      </c>
      <c r="G44" s="16">
        <v>844245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89000</v>
      </c>
      <c r="N44" s="16">
        <v>0</v>
      </c>
      <c r="O44" s="16">
        <v>462540</v>
      </c>
      <c r="P44" s="16">
        <f t="shared" si="1"/>
        <v>1395785</v>
      </c>
      <c r="Q44" s="22">
        <f t="shared" si="2"/>
        <v>1395785</v>
      </c>
      <c r="R44" t="b">
        <f t="shared" si="3"/>
        <v>1</v>
      </c>
    </row>
    <row r="45" spans="1:18" ht="15.75" x14ac:dyDescent="0.3">
      <c r="A45" s="18">
        <f t="shared" si="4"/>
        <v>43871</v>
      </c>
      <c r="B45" s="19">
        <v>1039366</v>
      </c>
      <c r="C45" s="20" t="str">
        <f t="shared" si="0"/>
        <v>USG (US gallons)</v>
      </c>
      <c r="D45" s="21" t="str">
        <f>VLOOKUP(WEEKDAY(A45),[1]weekday!$A$2:$B$8,2,0)</f>
        <v>Mon</v>
      </c>
      <c r="E45" s="17">
        <v>41</v>
      </c>
      <c r="F45" s="18">
        <f t="shared" si="5"/>
        <v>43871</v>
      </c>
      <c r="G45" s="16">
        <v>953366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86000</v>
      </c>
      <c r="N45" s="16">
        <v>0</v>
      </c>
      <c r="O45" s="16">
        <v>0</v>
      </c>
      <c r="P45" s="16">
        <f t="shared" si="1"/>
        <v>1039366</v>
      </c>
      <c r="Q45" s="22">
        <f t="shared" si="2"/>
        <v>1039366</v>
      </c>
      <c r="R45" t="b">
        <f t="shared" si="3"/>
        <v>1</v>
      </c>
    </row>
    <row r="46" spans="1:18" ht="15.75" x14ac:dyDescent="0.3">
      <c r="A46" s="18">
        <f t="shared" si="4"/>
        <v>43872</v>
      </c>
      <c r="B46" s="19">
        <v>1329687</v>
      </c>
      <c r="C46" s="20" t="str">
        <f t="shared" si="0"/>
        <v>USG (US gallons)</v>
      </c>
      <c r="D46" s="21" t="str">
        <f>VLOOKUP(WEEKDAY(A46),[1]weekday!$A$2:$B$8,2,0)</f>
        <v>Tue</v>
      </c>
      <c r="E46" s="17">
        <v>42</v>
      </c>
      <c r="F46" s="18">
        <f t="shared" si="5"/>
        <v>43872</v>
      </c>
      <c r="G46" s="16">
        <v>969197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360490</v>
      </c>
      <c r="P46" s="16">
        <f t="shared" si="1"/>
        <v>1329687</v>
      </c>
      <c r="Q46" s="22">
        <f t="shared" si="2"/>
        <v>1329687</v>
      </c>
      <c r="R46" t="b">
        <f t="shared" si="3"/>
        <v>1</v>
      </c>
    </row>
    <row r="47" spans="1:18" ht="15.75" x14ac:dyDescent="0.3">
      <c r="A47" s="18">
        <f t="shared" si="4"/>
        <v>43873</v>
      </c>
      <c r="B47" s="19">
        <v>970628</v>
      </c>
      <c r="C47" s="20" t="str">
        <f t="shared" si="0"/>
        <v>USG (US gallons)</v>
      </c>
      <c r="D47" s="21" t="str">
        <f>VLOOKUP(WEEKDAY(A47),[1]weekday!$A$2:$B$8,2,0)</f>
        <v>Wed</v>
      </c>
      <c r="E47" s="17">
        <v>43</v>
      </c>
      <c r="F47" s="18">
        <f t="shared" si="5"/>
        <v>43873</v>
      </c>
      <c r="G47" s="16">
        <v>970628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f t="shared" si="1"/>
        <v>970628</v>
      </c>
      <c r="Q47" s="22">
        <f t="shared" si="2"/>
        <v>970628</v>
      </c>
      <c r="R47" t="b">
        <f t="shared" si="3"/>
        <v>1</v>
      </c>
    </row>
    <row r="48" spans="1:18" ht="15.75" x14ac:dyDescent="0.3">
      <c r="A48" s="18">
        <f t="shared" si="4"/>
        <v>43874</v>
      </c>
      <c r="B48" s="19">
        <v>1359906</v>
      </c>
      <c r="C48" s="20" t="str">
        <f t="shared" si="0"/>
        <v>USG (US gallons)</v>
      </c>
      <c r="D48" s="21" t="str">
        <f>VLOOKUP(WEEKDAY(A48),[1]weekday!$A$2:$B$8,2,0)</f>
        <v>Thu</v>
      </c>
      <c r="E48" s="17">
        <v>44</v>
      </c>
      <c r="F48" s="18">
        <f t="shared" si="5"/>
        <v>43874</v>
      </c>
      <c r="G48" s="16">
        <v>958358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77000</v>
      </c>
      <c r="N48" s="16">
        <v>0</v>
      </c>
      <c r="O48" s="16">
        <v>324548</v>
      </c>
      <c r="P48" s="16">
        <f t="shared" si="1"/>
        <v>1359906</v>
      </c>
      <c r="Q48" s="22">
        <f t="shared" si="2"/>
        <v>1359906</v>
      </c>
      <c r="R48" t="b">
        <f t="shared" si="3"/>
        <v>1</v>
      </c>
    </row>
    <row r="49" spans="1:18" ht="15.75" x14ac:dyDescent="0.3">
      <c r="A49" s="18">
        <f t="shared" si="4"/>
        <v>43875</v>
      </c>
      <c r="B49" s="19">
        <v>1079784</v>
      </c>
      <c r="C49" s="20" t="str">
        <f t="shared" si="0"/>
        <v>USG (US gallons)</v>
      </c>
      <c r="D49" s="21" t="str">
        <f>VLOOKUP(WEEKDAY(A49),[1]weekday!$A$2:$B$8,2,0)</f>
        <v>Fri</v>
      </c>
      <c r="E49" s="17">
        <v>45</v>
      </c>
      <c r="F49" s="18">
        <f t="shared" si="5"/>
        <v>43875</v>
      </c>
      <c r="G49" s="16">
        <v>995784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84000</v>
      </c>
      <c r="N49" s="16">
        <v>0</v>
      </c>
      <c r="O49" s="16">
        <v>0</v>
      </c>
      <c r="P49" s="16">
        <f t="shared" si="1"/>
        <v>1079784</v>
      </c>
      <c r="Q49" s="22">
        <f t="shared" si="2"/>
        <v>1079784</v>
      </c>
      <c r="R49" t="b">
        <f t="shared" si="3"/>
        <v>1</v>
      </c>
    </row>
    <row r="50" spans="1:18" ht="15.75" x14ac:dyDescent="0.3">
      <c r="A50" s="18">
        <f t="shared" si="4"/>
        <v>43876</v>
      </c>
      <c r="B50" s="19">
        <v>1048920</v>
      </c>
      <c r="C50" s="20" t="str">
        <f t="shared" si="0"/>
        <v>USG (US gallons)</v>
      </c>
      <c r="D50" s="21" t="str">
        <f>VLOOKUP(WEEKDAY(A50),[1]weekday!$A$2:$B$8,2,0)</f>
        <v>Sat</v>
      </c>
      <c r="E50" s="17">
        <v>46</v>
      </c>
      <c r="F50" s="18">
        <f t="shared" si="5"/>
        <v>43876</v>
      </c>
      <c r="G50" s="16">
        <v>948920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100000</v>
      </c>
      <c r="N50" s="16">
        <v>0</v>
      </c>
      <c r="O50" s="16">
        <v>0</v>
      </c>
      <c r="P50" s="16">
        <f t="shared" si="1"/>
        <v>1048920</v>
      </c>
      <c r="Q50" s="22">
        <f t="shared" si="2"/>
        <v>1048920</v>
      </c>
      <c r="R50" t="b">
        <f t="shared" si="3"/>
        <v>1</v>
      </c>
    </row>
    <row r="51" spans="1:18" ht="15.75" x14ac:dyDescent="0.3">
      <c r="A51" s="18">
        <f t="shared" si="4"/>
        <v>43877</v>
      </c>
      <c r="B51" s="19">
        <v>1237084</v>
      </c>
      <c r="C51" s="20" t="str">
        <f t="shared" si="0"/>
        <v>USG (US gallons)</v>
      </c>
      <c r="D51" s="21" t="str">
        <f>VLOOKUP(WEEKDAY(A51),[1]weekday!$A$2:$B$8,2,0)</f>
        <v>Sun</v>
      </c>
      <c r="E51" s="17">
        <v>47</v>
      </c>
      <c r="F51" s="18">
        <f t="shared" si="5"/>
        <v>43877</v>
      </c>
      <c r="G51" s="16">
        <v>972074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265010</v>
      </c>
      <c r="P51" s="16">
        <f t="shared" si="1"/>
        <v>1237084</v>
      </c>
      <c r="Q51" s="22">
        <f t="shared" si="2"/>
        <v>1237084</v>
      </c>
      <c r="R51" t="b">
        <f t="shared" si="3"/>
        <v>1</v>
      </c>
    </row>
    <row r="52" spans="1:18" ht="15.75" x14ac:dyDescent="0.3">
      <c r="A52" s="18">
        <f t="shared" si="4"/>
        <v>43878</v>
      </c>
      <c r="B52" s="19">
        <v>977611</v>
      </c>
      <c r="C52" s="20" t="str">
        <f t="shared" si="0"/>
        <v>USG (US gallons)</v>
      </c>
      <c r="D52" s="21" t="str">
        <f>VLOOKUP(WEEKDAY(A52),[1]weekday!$A$2:$B$8,2,0)</f>
        <v>Mon</v>
      </c>
      <c r="E52" s="17">
        <v>48</v>
      </c>
      <c r="F52" s="18">
        <f t="shared" si="5"/>
        <v>43878</v>
      </c>
      <c r="G52" s="16">
        <v>977611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f t="shared" si="1"/>
        <v>977611</v>
      </c>
      <c r="Q52" s="22">
        <f t="shared" si="2"/>
        <v>977611</v>
      </c>
      <c r="R52" t="b">
        <f t="shared" si="3"/>
        <v>1</v>
      </c>
    </row>
    <row r="53" spans="1:18" ht="15.75" x14ac:dyDescent="0.3">
      <c r="A53" s="18">
        <f t="shared" si="4"/>
        <v>43879</v>
      </c>
      <c r="B53" s="19">
        <v>1384354</v>
      </c>
      <c r="C53" s="20" t="str">
        <f t="shared" si="0"/>
        <v>USG (US gallons)</v>
      </c>
      <c r="D53" s="21" t="str">
        <f>VLOOKUP(WEEKDAY(A53),[1]weekday!$A$2:$B$8,2,0)</f>
        <v>Tue</v>
      </c>
      <c r="E53" s="17">
        <v>49</v>
      </c>
      <c r="F53" s="18">
        <f t="shared" si="5"/>
        <v>43879</v>
      </c>
      <c r="G53" s="16">
        <v>856530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105000</v>
      </c>
      <c r="N53" s="16">
        <v>0</v>
      </c>
      <c r="O53" s="16">
        <v>422824</v>
      </c>
      <c r="P53" s="16">
        <f t="shared" si="1"/>
        <v>1384354</v>
      </c>
      <c r="Q53" s="22">
        <f t="shared" si="2"/>
        <v>1384354</v>
      </c>
      <c r="R53" t="b">
        <f t="shared" si="3"/>
        <v>1</v>
      </c>
    </row>
    <row r="54" spans="1:18" ht="15.75" x14ac:dyDescent="0.3">
      <c r="A54" s="18">
        <f t="shared" si="4"/>
        <v>43880</v>
      </c>
      <c r="B54" s="19">
        <v>1021043</v>
      </c>
      <c r="C54" s="20" t="str">
        <f t="shared" si="0"/>
        <v>USG (US gallons)</v>
      </c>
      <c r="D54" s="21" t="str">
        <f>VLOOKUP(WEEKDAY(A54),[1]weekday!$A$2:$B$8,2,0)</f>
        <v>Wed</v>
      </c>
      <c r="E54" s="17">
        <v>50</v>
      </c>
      <c r="F54" s="18">
        <f t="shared" si="5"/>
        <v>43880</v>
      </c>
      <c r="G54" s="16">
        <v>945043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76000</v>
      </c>
      <c r="N54" s="16">
        <v>0</v>
      </c>
      <c r="O54" s="16">
        <v>0</v>
      </c>
      <c r="P54" s="16">
        <f t="shared" si="1"/>
        <v>1021043</v>
      </c>
      <c r="Q54" s="22">
        <f t="shared" si="2"/>
        <v>1021043</v>
      </c>
      <c r="R54" t="b">
        <f t="shared" si="3"/>
        <v>1</v>
      </c>
    </row>
    <row r="55" spans="1:18" ht="15.75" x14ac:dyDescent="0.3">
      <c r="A55" s="18">
        <f t="shared" si="4"/>
        <v>43881</v>
      </c>
      <c r="B55" s="19">
        <v>1355011</v>
      </c>
      <c r="C55" s="20" t="str">
        <f t="shared" si="0"/>
        <v>USG (US gallons)</v>
      </c>
      <c r="D55" s="21" t="str">
        <f>VLOOKUP(WEEKDAY(A55),[1]weekday!$A$2:$B$8,2,0)</f>
        <v>Thu</v>
      </c>
      <c r="E55" s="17">
        <v>51</v>
      </c>
      <c r="F55" s="18">
        <f t="shared" si="5"/>
        <v>43881</v>
      </c>
      <c r="G55" s="16">
        <v>965120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113000</v>
      </c>
      <c r="N55" s="16">
        <v>0</v>
      </c>
      <c r="O55" s="16">
        <v>276891</v>
      </c>
      <c r="P55" s="16">
        <f t="shared" si="1"/>
        <v>1355011</v>
      </c>
      <c r="Q55" s="22">
        <f t="shared" si="2"/>
        <v>1355011</v>
      </c>
      <c r="R55" t="b">
        <f t="shared" si="3"/>
        <v>1</v>
      </c>
    </row>
    <row r="56" spans="1:18" ht="15.75" x14ac:dyDescent="0.3">
      <c r="A56" s="18">
        <f t="shared" si="4"/>
        <v>43882</v>
      </c>
      <c r="B56" s="19">
        <v>1074364</v>
      </c>
      <c r="C56" s="20" t="str">
        <f t="shared" si="0"/>
        <v>USG (US gallons)</v>
      </c>
      <c r="D56" s="21" t="str">
        <f>VLOOKUP(WEEKDAY(A56),[1]weekday!$A$2:$B$8,2,0)</f>
        <v>Fri</v>
      </c>
      <c r="E56" s="17">
        <v>52</v>
      </c>
      <c r="F56" s="18">
        <f t="shared" si="5"/>
        <v>43882</v>
      </c>
      <c r="G56" s="16">
        <v>993364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81000</v>
      </c>
      <c r="N56" s="16">
        <v>0</v>
      </c>
      <c r="O56" s="16">
        <v>0</v>
      </c>
      <c r="P56" s="16">
        <f t="shared" si="1"/>
        <v>1074364</v>
      </c>
      <c r="Q56" s="22">
        <f t="shared" si="2"/>
        <v>1074364</v>
      </c>
      <c r="R56" t="b">
        <f t="shared" si="3"/>
        <v>1</v>
      </c>
    </row>
    <row r="57" spans="1:18" ht="15.75" x14ac:dyDescent="0.3">
      <c r="A57" s="18">
        <f t="shared" si="4"/>
        <v>43883</v>
      </c>
      <c r="B57" s="19">
        <v>1046993</v>
      </c>
      <c r="C57" s="20" t="str">
        <f t="shared" si="0"/>
        <v>USG (US gallons)</v>
      </c>
      <c r="D57" s="21" t="str">
        <f>VLOOKUP(WEEKDAY(A57),[1]weekday!$A$2:$B$8,2,0)</f>
        <v>Sat</v>
      </c>
      <c r="E57" s="17">
        <v>53</v>
      </c>
      <c r="F57" s="18">
        <f t="shared" si="5"/>
        <v>43883</v>
      </c>
      <c r="G57" s="16">
        <v>963993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83000</v>
      </c>
      <c r="N57" s="16">
        <v>0</v>
      </c>
      <c r="O57" s="16">
        <v>0</v>
      </c>
      <c r="P57" s="16">
        <f t="shared" si="1"/>
        <v>1046993</v>
      </c>
      <c r="Q57" s="22">
        <f t="shared" si="2"/>
        <v>1046993</v>
      </c>
      <c r="R57" t="b">
        <f t="shared" si="3"/>
        <v>1</v>
      </c>
    </row>
    <row r="58" spans="1:18" ht="15.75" x14ac:dyDescent="0.3">
      <c r="A58" s="18">
        <f t="shared" si="4"/>
        <v>43884</v>
      </c>
      <c r="B58" s="19">
        <v>1329294</v>
      </c>
      <c r="C58" s="20" t="str">
        <f t="shared" si="0"/>
        <v>USG (US gallons)</v>
      </c>
      <c r="D58" s="21" t="str">
        <f>VLOOKUP(WEEKDAY(A58),[1]weekday!$A$2:$B$8,2,0)</f>
        <v>Sun</v>
      </c>
      <c r="E58" s="17">
        <v>54</v>
      </c>
      <c r="F58" s="18">
        <f t="shared" si="5"/>
        <v>43884</v>
      </c>
      <c r="G58" s="16">
        <v>828724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1000</v>
      </c>
      <c r="N58" s="16">
        <v>0</v>
      </c>
      <c r="O58" s="16">
        <v>499570</v>
      </c>
      <c r="P58" s="16">
        <f t="shared" si="1"/>
        <v>1329294</v>
      </c>
      <c r="Q58" s="22">
        <f t="shared" si="2"/>
        <v>1329294</v>
      </c>
      <c r="R58" t="b">
        <f t="shared" si="3"/>
        <v>1</v>
      </c>
    </row>
    <row r="59" spans="1:18" ht="15.75" x14ac:dyDescent="0.3">
      <c r="A59" s="18">
        <f t="shared" si="4"/>
        <v>43885</v>
      </c>
      <c r="B59" s="19">
        <v>981926</v>
      </c>
      <c r="C59" s="20" t="str">
        <f t="shared" si="0"/>
        <v>USG (US gallons)</v>
      </c>
      <c r="D59" s="21" t="str">
        <f>VLOOKUP(WEEKDAY(A59),[1]weekday!$A$2:$B$8,2,0)</f>
        <v>Mon</v>
      </c>
      <c r="E59" s="17">
        <v>55</v>
      </c>
      <c r="F59" s="18">
        <f t="shared" si="5"/>
        <v>43885</v>
      </c>
      <c r="G59" s="16">
        <v>981926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f t="shared" si="1"/>
        <v>981926</v>
      </c>
      <c r="Q59" s="22">
        <f t="shared" si="2"/>
        <v>981926</v>
      </c>
      <c r="R59" t="b">
        <f t="shared" si="3"/>
        <v>1</v>
      </c>
    </row>
    <row r="60" spans="1:18" ht="15.75" x14ac:dyDescent="0.3">
      <c r="A60" s="18">
        <f t="shared" si="4"/>
        <v>43886</v>
      </c>
      <c r="B60" s="19">
        <v>1428675</v>
      </c>
      <c r="C60" s="20" t="str">
        <f t="shared" si="0"/>
        <v>USG (US gallons)</v>
      </c>
      <c r="D60" s="21" t="str">
        <f>VLOOKUP(WEEKDAY(A60),[1]weekday!$A$2:$B$8,2,0)</f>
        <v>Tue</v>
      </c>
      <c r="E60" s="17">
        <v>56</v>
      </c>
      <c r="F60" s="18">
        <f t="shared" si="5"/>
        <v>43886</v>
      </c>
      <c r="G60" s="16">
        <v>959145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109000</v>
      </c>
      <c r="N60" s="16">
        <v>0</v>
      </c>
      <c r="O60" s="16">
        <v>360530</v>
      </c>
      <c r="P60" s="16">
        <f t="shared" si="1"/>
        <v>1428675</v>
      </c>
      <c r="Q60" s="22">
        <f t="shared" si="2"/>
        <v>1428675</v>
      </c>
      <c r="R60" t="b">
        <f t="shared" si="3"/>
        <v>1</v>
      </c>
    </row>
    <row r="61" spans="1:18" ht="15.75" x14ac:dyDescent="0.3">
      <c r="A61" s="18">
        <f t="shared" si="4"/>
        <v>43887</v>
      </c>
      <c r="B61" s="19">
        <v>1002045</v>
      </c>
      <c r="C61" s="20" t="str">
        <f t="shared" si="0"/>
        <v>USG (US gallons)</v>
      </c>
      <c r="D61" s="21" t="str">
        <f>VLOOKUP(WEEKDAY(A61),[1]weekday!$A$2:$B$8,2,0)</f>
        <v>Wed</v>
      </c>
      <c r="E61" s="17">
        <v>57</v>
      </c>
      <c r="F61" s="18">
        <f t="shared" si="5"/>
        <v>43887</v>
      </c>
      <c r="G61" s="16">
        <v>918045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84000</v>
      </c>
      <c r="N61" s="16">
        <v>0</v>
      </c>
      <c r="O61" s="16">
        <v>0</v>
      </c>
      <c r="P61" s="16">
        <f t="shared" si="1"/>
        <v>1002045</v>
      </c>
      <c r="Q61" s="22">
        <f t="shared" si="2"/>
        <v>1002045</v>
      </c>
      <c r="R61" t="b">
        <f t="shared" si="3"/>
        <v>1</v>
      </c>
    </row>
    <row r="62" spans="1:18" ht="15.75" x14ac:dyDescent="0.3">
      <c r="A62" s="18">
        <f t="shared" si="4"/>
        <v>43888</v>
      </c>
      <c r="B62" s="19">
        <v>1343815</v>
      </c>
      <c r="C62" s="20" t="str">
        <f t="shared" si="0"/>
        <v>USG (US gallons)</v>
      </c>
      <c r="D62" s="21" t="str">
        <f>VLOOKUP(WEEKDAY(A62),[1]weekday!$A$2:$B$8,2,0)</f>
        <v>Thu</v>
      </c>
      <c r="E62" s="17">
        <v>58</v>
      </c>
      <c r="F62" s="18">
        <f t="shared" si="5"/>
        <v>43888</v>
      </c>
      <c r="G62" s="16">
        <v>965221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87000</v>
      </c>
      <c r="N62" s="16">
        <v>0</v>
      </c>
      <c r="O62" s="16">
        <v>291594</v>
      </c>
      <c r="P62" s="16">
        <f t="shared" si="1"/>
        <v>1343815</v>
      </c>
      <c r="Q62" s="22">
        <f t="shared" si="2"/>
        <v>1343815</v>
      </c>
      <c r="R62" t="b">
        <f t="shared" si="3"/>
        <v>1</v>
      </c>
    </row>
    <row r="63" spans="1:18" ht="15.75" x14ac:dyDescent="0.3">
      <c r="A63" s="18">
        <f t="shared" si="4"/>
        <v>43889</v>
      </c>
      <c r="B63" s="19">
        <v>1128564</v>
      </c>
      <c r="C63" s="20" t="str">
        <f t="shared" si="0"/>
        <v>USG (US gallons)</v>
      </c>
      <c r="D63" s="21" t="str">
        <f>VLOOKUP(WEEKDAY(A63),[1]weekday!$A$2:$B$8,2,0)</f>
        <v>Fri</v>
      </c>
      <c r="E63" s="17">
        <v>59</v>
      </c>
      <c r="F63" s="18">
        <f t="shared" si="5"/>
        <v>43889</v>
      </c>
      <c r="G63" s="16">
        <v>1031564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88000</v>
      </c>
      <c r="N63" s="16">
        <v>0</v>
      </c>
      <c r="O63" s="16">
        <v>9000</v>
      </c>
      <c r="P63" s="16">
        <f t="shared" si="1"/>
        <v>1128564</v>
      </c>
      <c r="Q63" s="22">
        <f t="shared" si="2"/>
        <v>1128564</v>
      </c>
      <c r="R63" t="b">
        <f t="shared" si="3"/>
        <v>1</v>
      </c>
    </row>
    <row r="64" spans="1:18" ht="15.75" x14ac:dyDescent="0.3">
      <c r="A64" s="18">
        <f t="shared" si="4"/>
        <v>43890</v>
      </c>
      <c r="B64" s="19">
        <v>1139713</v>
      </c>
      <c r="C64" s="20" t="str">
        <f t="shared" si="0"/>
        <v>USG (US gallons)</v>
      </c>
      <c r="D64" s="21" t="str">
        <f>VLOOKUP(WEEKDAY(A64),[1]weekday!$A$2:$B$8,2,0)</f>
        <v>Sat</v>
      </c>
      <c r="E64" s="17">
        <v>60</v>
      </c>
      <c r="F64" s="18">
        <f t="shared" si="5"/>
        <v>43890</v>
      </c>
      <c r="G64" s="16">
        <v>910654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229059</v>
      </c>
      <c r="P64" s="16">
        <f t="shared" si="1"/>
        <v>1139713</v>
      </c>
      <c r="Q64" s="22">
        <f t="shared" si="2"/>
        <v>1139713</v>
      </c>
      <c r="R64" t="b">
        <f t="shared" si="3"/>
        <v>1</v>
      </c>
    </row>
    <row r="65" spans="1:18" ht="15.75" x14ac:dyDescent="0.3">
      <c r="A65" s="18">
        <f t="shared" si="4"/>
        <v>43891</v>
      </c>
      <c r="B65" s="19">
        <v>1276933</v>
      </c>
      <c r="C65" s="20" t="str">
        <f t="shared" si="0"/>
        <v>USG (US gallons)</v>
      </c>
      <c r="D65" s="21" t="str">
        <f>VLOOKUP(WEEKDAY(A65),[1]weekday!$A$2:$B$8,2,0)</f>
        <v>Sun</v>
      </c>
      <c r="E65" s="17">
        <v>61</v>
      </c>
      <c r="F65" s="18">
        <f t="shared" si="5"/>
        <v>43891</v>
      </c>
      <c r="G65" s="16">
        <v>1010084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266849</v>
      </c>
      <c r="P65" s="16">
        <f t="shared" si="1"/>
        <v>1276933</v>
      </c>
      <c r="Q65" s="22">
        <f t="shared" si="2"/>
        <v>1276933</v>
      </c>
      <c r="R65" t="b">
        <f t="shared" si="3"/>
        <v>1</v>
      </c>
    </row>
    <row r="66" spans="1:18" ht="15.75" x14ac:dyDescent="0.3">
      <c r="A66" s="18">
        <f t="shared" si="4"/>
        <v>43892</v>
      </c>
      <c r="B66" s="19">
        <v>1166108</v>
      </c>
      <c r="C66" s="20" t="str">
        <f t="shared" si="0"/>
        <v>USG (US gallons)</v>
      </c>
      <c r="D66" s="21" t="str">
        <f>VLOOKUP(WEEKDAY(A66),[1]weekday!$A$2:$B$8,2,0)</f>
        <v>Mon</v>
      </c>
      <c r="E66" s="17">
        <v>62</v>
      </c>
      <c r="F66" s="18">
        <f t="shared" si="5"/>
        <v>43892</v>
      </c>
      <c r="G66" s="16">
        <v>925906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240202</v>
      </c>
      <c r="P66" s="16">
        <f t="shared" si="1"/>
        <v>1166108</v>
      </c>
      <c r="Q66" s="22">
        <f t="shared" si="2"/>
        <v>1166108</v>
      </c>
      <c r="R66" t="b">
        <f t="shared" si="3"/>
        <v>1</v>
      </c>
    </row>
    <row r="67" spans="1:18" ht="15.75" x14ac:dyDescent="0.3">
      <c r="A67" s="18">
        <f t="shared" si="4"/>
        <v>43893</v>
      </c>
      <c r="B67" s="19">
        <v>1210999</v>
      </c>
      <c r="C67" s="20" t="str">
        <f t="shared" si="0"/>
        <v>USG (US gallons)</v>
      </c>
      <c r="D67" s="21" t="str">
        <f>VLOOKUP(WEEKDAY(A67),[1]weekday!$A$2:$B$8,2,0)</f>
        <v>Tue</v>
      </c>
      <c r="E67" s="17">
        <v>63</v>
      </c>
      <c r="F67" s="18">
        <f t="shared" si="5"/>
        <v>43893</v>
      </c>
      <c r="G67" s="16">
        <v>970797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240202</v>
      </c>
      <c r="P67" s="16">
        <f t="shared" si="1"/>
        <v>1210999</v>
      </c>
      <c r="Q67" s="22">
        <f t="shared" si="2"/>
        <v>1210999</v>
      </c>
      <c r="R67" t="b">
        <f t="shared" si="3"/>
        <v>1</v>
      </c>
    </row>
    <row r="68" spans="1:18" ht="15.75" x14ac:dyDescent="0.3">
      <c r="A68" s="18">
        <f t="shared" si="4"/>
        <v>43894</v>
      </c>
      <c r="B68" s="19">
        <v>1337817</v>
      </c>
      <c r="C68" s="20" t="str">
        <f t="shared" si="0"/>
        <v>USG (US gallons)</v>
      </c>
      <c r="D68" s="21" t="str">
        <f>VLOOKUP(WEEKDAY(A68),[1]weekday!$A$2:$B$8,2,0)</f>
        <v>Wed</v>
      </c>
      <c r="E68" s="17">
        <v>64</v>
      </c>
      <c r="F68" s="18">
        <f t="shared" si="5"/>
        <v>43894</v>
      </c>
      <c r="G68" s="16">
        <v>970797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84000</v>
      </c>
      <c r="N68" s="16">
        <v>0</v>
      </c>
      <c r="O68" s="16">
        <v>283020</v>
      </c>
      <c r="P68" s="16">
        <f t="shared" si="1"/>
        <v>1337817</v>
      </c>
      <c r="Q68" s="22">
        <f t="shared" si="2"/>
        <v>1337817</v>
      </c>
      <c r="R68" t="b">
        <f t="shared" si="3"/>
        <v>1</v>
      </c>
    </row>
    <row r="69" spans="1:18" ht="15.75" x14ac:dyDescent="0.3">
      <c r="A69" s="18">
        <f t="shared" si="4"/>
        <v>43895</v>
      </c>
      <c r="B69" s="19">
        <v>1441834</v>
      </c>
      <c r="C69" s="20" t="str">
        <f t="shared" ref="C69:C132" si="6">the_units</f>
        <v>USG (US gallons)</v>
      </c>
      <c r="D69" s="21" t="str">
        <f>VLOOKUP(WEEKDAY(A69),[1]weekday!$A$2:$B$8,2,0)</f>
        <v>Thu</v>
      </c>
      <c r="E69" s="17">
        <v>65</v>
      </c>
      <c r="F69" s="18">
        <f t="shared" si="5"/>
        <v>43895</v>
      </c>
      <c r="G69" s="16">
        <v>867610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117000</v>
      </c>
      <c r="N69" s="16">
        <v>0</v>
      </c>
      <c r="O69" s="16">
        <v>457224</v>
      </c>
      <c r="P69" s="16">
        <f t="shared" si="1"/>
        <v>1441834</v>
      </c>
      <c r="Q69" s="22">
        <f t="shared" si="2"/>
        <v>1441834</v>
      </c>
      <c r="R69" t="b">
        <f t="shared" si="3"/>
        <v>1</v>
      </c>
    </row>
    <row r="70" spans="1:18" ht="15.75" x14ac:dyDescent="0.3">
      <c r="A70" s="18">
        <f t="shared" si="4"/>
        <v>43896</v>
      </c>
      <c r="B70" s="19">
        <v>1506719</v>
      </c>
      <c r="C70" s="20" t="str">
        <f t="shared" si="6"/>
        <v>USG (US gallons)</v>
      </c>
      <c r="D70" s="21" t="str">
        <f>VLOOKUP(WEEKDAY(A70),[1]weekday!$A$2:$B$8,2,0)</f>
        <v>Fri</v>
      </c>
      <c r="E70" s="17">
        <v>66</v>
      </c>
      <c r="F70" s="18">
        <f t="shared" si="5"/>
        <v>43896</v>
      </c>
      <c r="G70" s="16">
        <v>917608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271000</v>
      </c>
      <c r="N70" s="16">
        <v>0</v>
      </c>
      <c r="O70" s="16">
        <v>318111</v>
      </c>
      <c r="P70" s="16">
        <f t="shared" ref="P70:P133" si="7">SUM(G70:O70)</f>
        <v>1506719</v>
      </c>
      <c r="Q70" s="22">
        <f t="shared" ref="Q70:Q133" si="8">SUM(G70:O70)</f>
        <v>1506719</v>
      </c>
      <c r="R70" t="b">
        <f t="shared" ref="R70:R133" si="9">P70=Q70</f>
        <v>1</v>
      </c>
    </row>
    <row r="71" spans="1:18" ht="15.75" x14ac:dyDescent="0.3">
      <c r="A71" s="18">
        <f t="shared" ref="A71:A134" si="10">A70+1</f>
        <v>43897</v>
      </c>
      <c r="B71" s="19">
        <v>1441546</v>
      </c>
      <c r="C71" s="20" t="str">
        <f t="shared" si="6"/>
        <v>USG (US gallons)</v>
      </c>
      <c r="D71" s="21" t="str">
        <f>VLOOKUP(WEEKDAY(A71),[1]weekday!$A$2:$B$8,2,0)</f>
        <v>Sat</v>
      </c>
      <c r="E71" s="17">
        <v>67</v>
      </c>
      <c r="F71" s="18">
        <f t="shared" ref="F71:F134" si="11">F70+1</f>
        <v>43897</v>
      </c>
      <c r="G71" s="16">
        <v>1000317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90000</v>
      </c>
      <c r="N71" s="16">
        <v>0</v>
      </c>
      <c r="O71" s="16">
        <v>351229</v>
      </c>
      <c r="P71" s="16">
        <f t="shared" si="7"/>
        <v>1441546</v>
      </c>
      <c r="Q71" s="22">
        <f t="shared" si="8"/>
        <v>1441546</v>
      </c>
      <c r="R71" t="b">
        <f t="shared" si="9"/>
        <v>1</v>
      </c>
    </row>
    <row r="72" spans="1:18" ht="15.75" x14ac:dyDescent="0.3">
      <c r="A72" s="18">
        <f t="shared" si="10"/>
        <v>43898</v>
      </c>
      <c r="B72" s="19">
        <v>1838701</v>
      </c>
      <c r="C72" s="20" t="str">
        <f t="shared" si="6"/>
        <v>USG (US gallons)</v>
      </c>
      <c r="D72" s="21" t="str">
        <f>VLOOKUP(WEEKDAY(A72),[1]weekday!$A$2:$B$8,2,0)</f>
        <v>Sun</v>
      </c>
      <c r="E72" s="17">
        <v>68</v>
      </c>
      <c r="F72" s="18">
        <f t="shared" si="11"/>
        <v>43898</v>
      </c>
      <c r="G72" s="16">
        <v>982443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454000</v>
      </c>
      <c r="N72" s="16">
        <v>0</v>
      </c>
      <c r="O72" s="16">
        <v>402258</v>
      </c>
      <c r="P72" s="16">
        <f t="shared" si="7"/>
        <v>1838701</v>
      </c>
      <c r="Q72" s="22">
        <f t="shared" si="8"/>
        <v>1838701</v>
      </c>
      <c r="R72" t="b">
        <f t="shared" si="9"/>
        <v>1</v>
      </c>
    </row>
    <row r="73" spans="1:18" ht="15.75" x14ac:dyDescent="0.3">
      <c r="A73" s="18">
        <f t="shared" si="10"/>
        <v>43899</v>
      </c>
      <c r="B73" s="19">
        <v>1437389</v>
      </c>
      <c r="C73" s="20" t="str">
        <f t="shared" si="6"/>
        <v>USG (US gallons)</v>
      </c>
      <c r="D73" s="21" t="str">
        <f>VLOOKUP(WEEKDAY(A73),[1]weekday!$A$2:$B$8,2,0)</f>
        <v>Mon</v>
      </c>
      <c r="E73" s="17">
        <v>69</v>
      </c>
      <c r="F73" s="18">
        <f t="shared" si="11"/>
        <v>43899</v>
      </c>
      <c r="G73" s="16">
        <v>964533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114000</v>
      </c>
      <c r="N73" s="16">
        <v>0</v>
      </c>
      <c r="O73" s="16">
        <v>358856</v>
      </c>
      <c r="P73" s="16">
        <f t="shared" si="7"/>
        <v>1437389</v>
      </c>
      <c r="Q73" s="22">
        <f t="shared" si="8"/>
        <v>1437389</v>
      </c>
      <c r="R73" t="b">
        <f t="shared" si="9"/>
        <v>1</v>
      </c>
    </row>
    <row r="74" spans="1:18" ht="15.75" x14ac:dyDescent="0.3">
      <c r="A74" s="18">
        <f t="shared" si="10"/>
        <v>43900</v>
      </c>
      <c r="B74" s="19">
        <v>1228062</v>
      </c>
      <c r="C74" s="20" t="str">
        <f t="shared" si="6"/>
        <v>USG (US gallons)</v>
      </c>
      <c r="D74" s="21" t="str">
        <f>VLOOKUP(WEEKDAY(A74),[1]weekday!$A$2:$B$8,2,0)</f>
        <v>Tue</v>
      </c>
      <c r="E74" s="17">
        <v>70</v>
      </c>
      <c r="F74" s="18">
        <f t="shared" si="11"/>
        <v>43900</v>
      </c>
      <c r="G74" s="16">
        <v>1000484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227578</v>
      </c>
      <c r="P74" s="16">
        <f t="shared" si="7"/>
        <v>1228062</v>
      </c>
      <c r="Q74" s="22">
        <f t="shared" si="8"/>
        <v>1228062</v>
      </c>
      <c r="R74" t="b">
        <f t="shared" si="9"/>
        <v>1</v>
      </c>
    </row>
    <row r="75" spans="1:18" ht="15.75" x14ac:dyDescent="0.3">
      <c r="A75" s="18">
        <f t="shared" si="10"/>
        <v>43901</v>
      </c>
      <c r="B75" s="19">
        <v>1267838</v>
      </c>
      <c r="C75" s="20" t="str">
        <f t="shared" si="6"/>
        <v>USG (US gallons)</v>
      </c>
      <c r="D75" s="21" t="str">
        <f>VLOOKUP(WEEKDAY(A75),[1]weekday!$A$2:$B$8,2,0)</f>
        <v>Wed</v>
      </c>
      <c r="E75" s="17">
        <v>71</v>
      </c>
      <c r="F75" s="18">
        <f t="shared" si="11"/>
        <v>43901</v>
      </c>
      <c r="G75" s="16">
        <v>955260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85000</v>
      </c>
      <c r="N75" s="16">
        <v>0</v>
      </c>
      <c r="O75" s="16">
        <v>227578</v>
      </c>
      <c r="P75" s="16">
        <f t="shared" si="7"/>
        <v>1267838</v>
      </c>
      <c r="Q75" s="22">
        <f t="shared" si="8"/>
        <v>1267838</v>
      </c>
      <c r="R75" t="b">
        <f t="shared" si="9"/>
        <v>1</v>
      </c>
    </row>
    <row r="76" spans="1:18" ht="15.75" x14ac:dyDescent="0.3">
      <c r="A76" s="18">
        <f t="shared" si="10"/>
        <v>43902</v>
      </c>
      <c r="B76" s="19">
        <v>1834396</v>
      </c>
      <c r="C76" s="20" t="str">
        <f t="shared" si="6"/>
        <v>USG (US gallons)</v>
      </c>
      <c r="D76" s="21" t="str">
        <f>VLOOKUP(WEEKDAY(A76),[1]weekday!$A$2:$B$8,2,0)</f>
        <v>Thu</v>
      </c>
      <c r="E76" s="17">
        <v>72</v>
      </c>
      <c r="F76" s="18">
        <f t="shared" si="11"/>
        <v>43902</v>
      </c>
      <c r="G76" s="16">
        <v>966379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464000</v>
      </c>
      <c r="N76" s="16">
        <v>0</v>
      </c>
      <c r="O76" s="16">
        <v>404017</v>
      </c>
      <c r="P76" s="16">
        <f t="shared" si="7"/>
        <v>1834396</v>
      </c>
      <c r="Q76" s="22">
        <f t="shared" si="8"/>
        <v>1834396</v>
      </c>
      <c r="R76" t="b">
        <f t="shared" si="9"/>
        <v>1</v>
      </c>
    </row>
    <row r="77" spans="1:18" ht="15.75" x14ac:dyDescent="0.3">
      <c r="A77" s="18">
        <f t="shared" si="10"/>
        <v>43903</v>
      </c>
      <c r="B77" s="19">
        <v>1669925</v>
      </c>
      <c r="C77" s="20" t="str">
        <f t="shared" si="6"/>
        <v>USG (US gallons)</v>
      </c>
      <c r="D77" s="21" t="str">
        <f>VLOOKUP(WEEKDAY(A77),[1]weekday!$A$2:$B$8,2,0)</f>
        <v>Fri</v>
      </c>
      <c r="E77" s="17">
        <v>73</v>
      </c>
      <c r="F77" s="18">
        <f t="shared" si="11"/>
        <v>43903</v>
      </c>
      <c r="G77" s="16">
        <v>998950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275000</v>
      </c>
      <c r="N77" s="16">
        <v>0</v>
      </c>
      <c r="O77" s="16">
        <v>395975</v>
      </c>
      <c r="P77" s="16">
        <f t="shared" si="7"/>
        <v>1669925</v>
      </c>
      <c r="Q77" s="22">
        <f t="shared" si="8"/>
        <v>1669925</v>
      </c>
      <c r="R77" t="b">
        <f t="shared" si="9"/>
        <v>1</v>
      </c>
    </row>
    <row r="78" spans="1:18" ht="15.75" x14ac:dyDescent="0.3">
      <c r="A78" s="18">
        <f t="shared" si="10"/>
        <v>43904</v>
      </c>
      <c r="B78" s="19">
        <v>1398264</v>
      </c>
      <c r="C78" s="20" t="str">
        <f t="shared" si="6"/>
        <v>USG (US gallons)</v>
      </c>
      <c r="D78" s="21" t="str">
        <f>VLOOKUP(WEEKDAY(A78),[1]weekday!$A$2:$B$8,2,0)</f>
        <v>Sat</v>
      </c>
      <c r="E78" s="17">
        <v>74</v>
      </c>
      <c r="F78" s="18">
        <f t="shared" si="11"/>
        <v>43904</v>
      </c>
      <c r="G78" s="16">
        <v>915439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90000</v>
      </c>
      <c r="N78" s="16">
        <v>0</v>
      </c>
      <c r="O78" s="16">
        <v>392825</v>
      </c>
      <c r="P78" s="16">
        <f t="shared" si="7"/>
        <v>1398264</v>
      </c>
      <c r="Q78" s="22">
        <f t="shared" si="8"/>
        <v>1398264</v>
      </c>
      <c r="R78" t="b">
        <f t="shared" si="9"/>
        <v>1</v>
      </c>
    </row>
    <row r="79" spans="1:18" ht="15.75" x14ac:dyDescent="0.3">
      <c r="A79" s="18">
        <f t="shared" si="10"/>
        <v>43905</v>
      </c>
      <c r="B79" s="19">
        <v>1334545</v>
      </c>
      <c r="C79" s="20" t="str">
        <f t="shared" si="6"/>
        <v>USG (US gallons)</v>
      </c>
      <c r="D79" s="21" t="str">
        <f>VLOOKUP(WEEKDAY(A79),[1]weekday!$A$2:$B$8,2,0)</f>
        <v>Sun</v>
      </c>
      <c r="E79" s="17">
        <v>75</v>
      </c>
      <c r="F79" s="18">
        <f t="shared" si="11"/>
        <v>43905</v>
      </c>
      <c r="G79" s="16">
        <v>920855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86000</v>
      </c>
      <c r="N79" s="16">
        <v>0</v>
      </c>
      <c r="O79" s="16">
        <v>327690</v>
      </c>
      <c r="P79" s="16">
        <f t="shared" si="7"/>
        <v>1334545</v>
      </c>
      <c r="Q79" s="22">
        <f t="shared" si="8"/>
        <v>1334545</v>
      </c>
      <c r="R79" t="b">
        <f t="shared" si="9"/>
        <v>1</v>
      </c>
    </row>
    <row r="80" spans="1:18" ht="15.75" x14ac:dyDescent="0.3">
      <c r="A80" s="18">
        <f t="shared" si="10"/>
        <v>43906</v>
      </c>
      <c r="B80" s="19">
        <v>1338004</v>
      </c>
      <c r="C80" s="20" t="str">
        <f t="shared" si="6"/>
        <v>USG (US gallons)</v>
      </c>
      <c r="D80" s="21" t="str">
        <f>VLOOKUP(WEEKDAY(A80),[1]weekday!$A$2:$B$8,2,0)</f>
        <v>Mon</v>
      </c>
      <c r="E80" s="17">
        <v>76</v>
      </c>
      <c r="F80" s="18">
        <f t="shared" si="11"/>
        <v>43906</v>
      </c>
      <c r="G80" s="16">
        <v>977770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85000</v>
      </c>
      <c r="N80" s="16">
        <v>0</v>
      </c>
      <c r="O80" s="16">
        <v>275234</v>
      </c>
      <c r="P80" s="16">
        <f t="shared" si="7"/>
        <v>1338004</v>
      </c>
      <c r="Q80" s="22">
        <f t="shared" si="8"/>
        <v>1338004</v>
      </c>
      <c r="R80" t="b">
        <f t="shared" si="9"/>
        <v>1</v>
      </c>
    </row>
    <row r="81" spans="1:18" ht="15.75" x14ac:dyDescent="0.3">
      <c r="A81" s="18">
        <f t="shared" si="10"/>
        <v>43907</v>
      </c>
      <c r="B81" s="19">
        <v>1753342</v>
      </c>
      <c r="C81" s="20" t="str">
        <f t="shared" si="6"/>
        <v>USG (US gallons)</v>
      </c>
      <c r="D81" s="21" t="str">
        <f>VLOOKUP(WEEKDAY(A81),[1]weekday!$A$2:$B$8,2,0)</f>
        <v>Tue</v>
      </c>
      <c r="E81" s="17">
        <v>77</v>
      </c>
      <c r="F81" s="18">
        <f t="shared" si="11"/>
        <v>43907</v>
      </c>
      <c r="G81" s="16">
        <v>980780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355000</v>
      </c>
      <c r="N81" s="16">
        <v>0</v>
      </c>
      <c r="O81" s="16">
        <v>417562</v>
      </c>
      <c r="P81" s="16">
        <f t="shared" si="7"/>
        <v>1753342</v>
      </c>
      <c r="Q81" s="22">
        <f t="shared" si="8"/>
        <v>1753342</v>
      </c>
      <c r="R81" t="b">
        <f t="shared" si="9"/>
        <v>1</v>
      </c>
    </row>
    <row r="82" spans="1:18" ht="15.75" x14ac:dyDescent="0.3">
      <c r="A82" s="18">
        <f t="shared" si="10"/>
        <v>43908</v>
      </c>
      <c r="B82" s="19">
        <v>1838690</v>
      </c>
      <c r="C82" s="20" t="str">
        <f t="shared" si="6"/>
        <v>USG (US gallons)</v>
      </c>
      <c r="D82" s="21" t="str">
        <f>VLOOKUP(WEEKDAY(A82),[1]weekday!$A$2:$B$8,2,0)</f>
        <v>Wed</v>
      </c>
      <c r="E82" s="17">
        <v>78</v>
      </c>
      <c r="F82" s="18">
        <f t="shared" si="11"/>
        <v>43908</v>
      </c>
      <c r="G82" s="16">
        <v>968059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369000</v>
      </c>
      <c r="N82" s="16">
        <v>0</v>
      </c>
      <c r="O82" s="16">
        <v>501631</v>
      </c>
      <c r="P82" s="16">
        <f t="shared" si="7"/>
        <v>1838690</v>
      </c>
      <c r="Q82" s="22">
        <f t="shared" si="8"/>
        <v>1838690</v>
      </c>
      <c r="R82" t="b">
        <f t="shared" si="9"/>
        <v>1</v>
      </c>
    </row>
    <row r="83" spans="1:18" ht="15.75" x14ac:dyDescent="0.3">
      <c r="A83" s="18">
        <f t="shared" si="10"/>
        <v>43909</v>
      </c>
      <c r="B83" s="19">
        <v>1432543</v>
      </c>
      <c r="C83" s="20" t="str">
        <f t="shared" si="6"/>
        <v>USG (US gallons)</v>
      </c>
      <c r="D83" s="21" t="str">
        <f>VLOOKUP(WEEKDAY(A83),[1]weekday!$A$2:$B$8,2,0)</f>
        <v>Thu</v>
      </c>
      <c r="E83" s="17">
        <v>79</v>
      </c>
      <c r="F83" s="18">
        <f t="shared" si="11"/>
        <v>43909</v>
      </c>
      <c r="G83" s="16">
        <v>977553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454990</v>
      </c>
      <c r="P83" s="16">
        <f t="shared" si="7"/>
        <v>1432543</v>
      </c>
      <c r="Q83" s="22">
        <f t="shared" si="8"/>
        <v>1432543</v>
      </c>
      <c r="R83" t="b">
        <f t="shared" si="9"/>
        <v>1</v>
      </c>
    </row>
    <row r="84" spans="1:18" ht="15.75" x14ac:dyDescent="0.3">
      <c r="A84" s="18">
        <f t="shared" si="10"/>
        <v>43910</v>
      </c>
      <c r="B84" s="19">
        <v>1679162</v>
      </c>
      <c r="C84" s="20" t="str">
        <f t="shared" si="6"/>
        <v>USG (US gallons)</v>
      </c>
      <c r="D84" s="21" t="str">
        <f>VLOOKUP(WEEKDAY(A84),[1]weekday!$A$2:$B$8,2,0)</f>
        <v>Fri</v>
      </c>
      <c r="E84" s="17">
        <v>80</v>
      </c>
      <c r="F84" s="18">
        <f t="shared" si="11"/>
        <v>43910</v>
      </c>
      <c r="G84" s="16">
        <v>1035587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643575</v>
      </c>
      <c r="P84" s="16">
        <f t="shared" si="7"/>
        <v>1679162</v>
      </c>
      <c r="Q84" s="22">
        <f t="shared" si="8"/>
        <v>1679162</v>
      </c>
      <c r="R84" t="b">
        <f t="shared" si="9"/>
        <v>1</v>
      </c>
    </row>
    <row r="85" spans="1:18" ht="15.75" x14ac:dyDescent="0.3">
      <c r="A85" s="18">
        <f t="shared" si="10"/>
        <v>43911</v>
      </c>
      <c r="B85" s="19">
        <v>1897119</v>
      </c>
      <c r="C85" s="20" t="str">
        <f t="shared" si="6"/>
        <v>USG (US gallons)</v>
      </c>
      <c r="D85" s="21" t="str">
        <f>VLOOKUP(WEEKDAY(A85),[1]weekday!$A$2:$B$8,2,0)</f>
        <v>Sat</v>
      </c>
      <c r="E85" s="17">
        <v>81</v>
      </c>
      <c r="F85" s="18">
        <f t="shared" si="11"/>
        <v>43911</v>
      </c>
      <c r="G85" s="16">
        <v>866290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398000</v>
      </c>
      <c r="N85" s="16">
        <v>0</v>
      </c>
      <c r="O85" s="16">
        <v>632829</v>
      </c>
      <c r="P85" s="16">
        <f t="shared" si="7"/>
        <v>1897119</v>
      </c>
      <c r="Q85" s="22">
        <f t="shared" si="8"/>
        <v>1897119</v>
      </c>
      <c r="R85" t="b">
        <f t="shared" si="9"/>
        <v>1</v>
      </c>
    </row>
    <row r="86" spans="1:18" ht="15.75" x14ac:dyDescent="0.3">
      <c r="A86" s="18">
        <f t="shared" si="10"/>
        <v>43912</v>
      </c>
      <c r="B86" s="19">
        <v>1678785</v>
      </c>
      <c r="C86" s="20" t="str">
        <f t="shared" si="6"/>
        <v>USG (US gallons)</v>
      </c>
      <c r="D86" s="21" t="str">
        <f>VLOOKUP(WEEKDAY(A86),[1]weekday!$A$2:$B$8,2,0)</f>
        <v>Sun</v>
      </c>
      <c r="E86" s="17">
        <v>82</v>
      </c>
      <c r="F86" s="18">
        <f t="shared" si="11"/>
        <v>43912</v>
      </c>
      <c r="G86" s="16">
        <v>1024307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116000</v>
      </c>
      <c r="N86" s="16">
        <v>0</v>
      </c>
      <c r="O86" s="16">
        <v>538478</v>
      </c>
      <c r="P86" s="16">
        <f t="shared" si="7"/>
        <v>1678785</v>
      </c>
      <c r="Q86" s="22">
        <f t="shared" si="8"/>
        <v>1678785</v>
      </c>
      <c r="R86" t="b">
        <f t="shared" si="9"/>
        <v>1</v>
      </c>
    </row>
    <row r="87" spans="1:18" ht="15.75" x14ac:dyDescent="0.3">
      <c r="A87" s="18">
        <f t="shared" si="10"/>
        <v>43913</v>
      </c>
      <c r="B87" s="19">
        <v>1578352</v>
      </c>
      <c r="C87" s="20" t="str">
        <f t="shared" si="6"/>
        <v>USG (US gallons)</v>
      </c>
      <c r="D87" s="21" t="str">
        <f>VLOOKUP(WEEKDAY(A87),[1]weekday!$A$2:$B$8,2,0)</f>
        <v>Mon</v>
      </c>
      <c r="E87" s="17">
        <v>83</v>
      </c>
      <c r="F87" s="18">
        <f t="shared" si="11"/>
        <v>43913</v>
      </c>
      <c r="G87" s="16">
        <v>972840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110000</v>
      </c>
      <c r="N87" s="16">
        <v>0</v>
      </c>
      <c r="O87" s="16">
        <v>495512</v>
      </c>
      <c r="P87" s="16">
        <f t="shared" si="7"/>
        <v>1578352</v>
      </c>
      <c r="Q87" s="22">
        <f t="shared" si="8"/>
        <v>1578352</v>
      </c>
      <c r="R87" t="b">
        <f t="shared" si="9"/>
        <v>1</v>
      </c>
    </row>
    <row r="88" spans="1:18" ht="15.75" x14ac:dyDescent="0.3">
      <c r="A88" s="18">
        <f t="shared" si="10"/>
        <v>43914</v>
      </c>
      <c r="B88" s="19">
        <v>1831394</v>
      </c>
      <c r="C88" s="20" t="str">
        <f t="shared" si="6"/>
        <v>USG (US gallons)</v>
      </c>
      <c r="D88" s="21" t="str">
        <f>VLOOKUP(WEEKDAY(A88),[1]weekday!$A$2:$B$8,2,0)</f>
        <v>Tue</v>
      </c>
      <c r="E88" s="17">
        <v>84</v>
      </c>
      <c r="F88" s="18">
        <f t="shared" si="11"/>
        <v>43914</v>
      </c>
      <c r="G88" s="16">
        <v>974071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350000</v>
      </c>
      <c r="N88" s="16">
        <v>0</v>
      </c>
      <c r="O88" s="16">
        <v>507323</v>
      </c>
      <c r="P88" s="16">
        <f t="shared" si="7"/>
        <v>1831394</v>
      </c>
      <c r="Q88" s="22">
        <f t="shared" si="8"/>
        <v>1831394</v>
      </c>
      <c r="R88" t="b">
        <f t="shared" si="9"/>
        <v>1</v>
      </c>
    </row>
    <row r="89" spans="1:18" ht="15.75" x14ac:dyDescent="0.3">
      <c r="A89" s="18">
        <f t="shared" si="10"/>
        <v>43915</v>
      </c>
      <c r="B89" s="19">
        <v>1577113</v>
      </c>
      <c r="C89" s="20" t="str">
        <f t="shared" si="6"/>
        <v>USG (US gallons)</v>
      </c>
      <c r="D89" s="21" t="str">
        <f>VLOOKUP(WEEKDAY(A89),[1]weekday!$A$2:$B$8,2,0)</f>
        <v>Wed</v>
      </c>
      <c r="E89" s="17">
        <v>85</v>
      </c>
      <c r="F89" s="18">
        <f t="shared" si="11"/>
        <v>43915</v>
      </c>
      <c r="G89" s="16">
        <v>1021269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555844</v>
      </c>
      <c r="P89" s="16">
        <f t="shared" si="7"/>
        <v>1577113</v>
      </c>
      <c r="Q89" s="22">
        <f t="shared" si="8"/>
        <v>1577113</v>
      </c>
      <c r="R89" t="b">
        <f t="shared" si="9"/>
        <v>1</v>
      </c>
    </row>
    <row r="90" spans="1:18" ht="15.75" x14ac:dyDescent="0.3">
      <c r="A90" s="18">
        <f t="shared" si="10"/>
        <v>43916</v>
      </c>
      <c r="B90" s="19">
        <v>1428998</v>
      </c>
      <c r="C90" s="20" t="str">
        <f t="shared" si="6"/>
        <v>USG (US gallons)</v>
      </c>
      <c r="D90" s="21" t="str">
        <f>VLOOKUP(WEEKDAY(A90),[1]weekday!$A$2:$B$8,2,0)</f>
        <v>Thu</v>
      </c>
      <c r="E90" s="17">
        <v>86</v>
      </c>
      <c r="F90" s="18">
        <f t="shared" si="11"/>
        <v>43916</v>
      </c>
      <c r="G90" s="16">
        <v>980029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126000</v>
      </c>
      <c r="N90" s="16">
        <v>0</v>
      </c>
      <c r="O90" s="16">
        <v>322969</v>
      </c>
      <c r="P90" s="16">
        <f t="shared" si="7"/>
        <v>1428998</v>
      </c>
      <c r="Q90" s="22">
        <f t="shared" si="8"/>
        <v>1428998</v>
      </c>
      <c r="R90" t="b">
        <f t="shared" si="9"/>
        <v>1</v>
      </c>
    </row>
    <row r="91" spans="1:18" ht="15.75" x14ac:dyDescent="0.3">
      <c r="A91" s="18">
        <f t="shared" si="10"/>
        <v>43917</v>
      </c>
      <c r="B91" s="19">
        <v>1541838</v>
      </c>
      <c r="C91" s="20" t="str">
        <f t="shared" si="6"/>
        <v>USG (US gallons)</v>
      </c>
      <c r="D91" s="21" t="str">
        <f>VLOOKUP(WEEKDAY(A91),[1]weekday!$A$2:$B$8,2,0)</f>
        <v>Fri</v>
      </c>
      <c r="E91" s="17">
        <v>87</v>
      </c>
      <c r="F91" s="18">
        <f t="shared" si="11"/>
        <v>43917</v>
      </c>
      <c r="G91" s="16">
        <v>922170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213000</v>
      </c>
      <c r="N91" s="16">
        <v>0</v>
      </c>
      <c r="O91" s="16">
        <v>406668</v>
      </c>
      <c r="P91" s="16">
        <f t="shared" si="7"/>
        <v>1541838</v>
      </c>
      <c r="Q91" s="22">
        <f t="shared" si="8"/>
        <v>1541838</v>
      </c>
      <c r="R91" t="b">
        <f t="shared" si="9"/>
        <v>1</v>
      </c>
    </row>
    <row r="92" spans="1:18" ht="15.75" x14ac:dyDescent="0.3">
      <c r="A92" s="18">
        <f t="shared" si="10"/>
        <v>43918</v>
      </c>
      <c r="B92" s="19">
        <v>1681555</v>
      </c>
      <c r="C92" s="20" t="str">
        <f t="shared" si="6"/>
        <v>USG (US gallons)</v>
      </c>
      <c r="D92" s="21" t="str">
        <f>VLOOKUP(WEEKDAY(A92),[1]weekday!$A$2:$B$8,2,0)</f>
        <v>Sat</v>
      </c>
      <c r="E92" s="17">
        <v>88</v>
      </c>
      <c r="F92" s="18">
        <f t="shared" si="11"/>
        <v>43918</v>
      </c>
      <c r="G92" s="16">
        <v>996351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685204</v>
      </c>
      <c r="P92" s="16">
        <f t="shared" si="7"/>
        <v>1681555</v>
      </c>
      <c r="Q92" s="22">
        <f t="shared" si="8"/>
        <v>1681555</v>
      </c>
      <c r="R92" t="b">
        <f t="shared" si="9"/>
        <v>1</v>
      </c>
    </row>
    <row r="93" spans="1:18" ht="15.75" x14ac:dyDescent="0.3">
      <c r="A93" s="18">
        <f t="shared" si="10"/>
        <v>43919</v>
      </c>
      <c r="B93" s="19">
        <v>1608296</v>
      </c>
      <c r="C93" s="20" t="str">
        <f t="shared" si="6"/>
        <v>USG (US gallons)</v>
      </c>
      <c r="D93" s="21" t="str">
        <f>VLOOKUP(WEEKDAY(A93),[1]weekday!$A$2:$B$8,2,0)</f>
        <v>Sun</v>
      </c>
      <c r="E93" s="17">
        <v>89</v>
      </c>
      <c r="F93" s="18">
        <f t="shared" si="11"/>
        <v>43919</v>
      </c>
      <c r="G93" s="16">
        <v>985100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623196</v>
      </c>
      <c r="P93" s="16">
        <f t="shared" si="7"/>
        <v>1608296</v>
      </c>
      <c r="Q93" s="22">
        <f t="shared" si="8"/>
        <v>1608296</v>
      </c>
      <c r="R93" t="b">
        <f t="shared" si="9"/>
        <v>1</v>
      </c>
    </row>
    <row r="94" spans="1:18" ht="15.75" x14ac:dyDescent="0.3">
      <c r="A94" s="18">
        <f t="shared" si="10"/>
        <v>43920</v>
      </c>
      <c r="B94" s="19">
        <v>2271976</v>
      </c>
      <c r="C94" s="20" t="str">
        <f t="shared" si="6"/>
        <v>USG (US gallons)</v>
      </c>
      <c r="D94" s="21" t="str">
        <f>VLOOKUP(WEEKDAY(A94),[1]weekday!$A$2:$B$8,2,0)</f>
        <v>Mon</v>
      </c>
      <c r="E94" s="17">
        <v>90</v>
      </c>
      <c r="F94" s="18">
        <f t="shared" si="11"/>
        <v>43920</v>
      </c>
      <c r="G94" s="16">
        <v>908620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476000</v>
      </c>
      <c r="N94" s="16">
        <v>0</v>
      </c>
      <c r="O94" s="16">
        <v>887356</v>
      </c>
      <c r="P94" s="16">
        <f t="shared" si="7"/>
        <v>2271976</v>
      </c>
      <c r="Q94" s="22">
        <f t="shared" si="8"/>
        <v>2271976</v>
      </c>
      <c r="R94" t="b">
        <f t="shared" si="9"/>
        <v>1</v>
      </c>
    </row>
    <row r="95" spans="1:18" ht="15.75" x14ac:dyDescent="0.3">
      <c r="A95" s="18">
        <f t="shared" si="10"/>
        <v>43921</v>
      </c>
      <c r="B95" s="19">
        <v>1765855</v>
      </c>
      <c r="C95" s="20" t="str">
        <f t="shared" si="6"/>
        <v>USG (US gallons)</v>
      </c>
      <c r="D95" s="21" t="str">
        <f>VLOOKUP(WEEKDAY(A95),[1]weekday!$A$2:$B$8,2,0)</f>
        <v>Tue</v>
      </c>
      <c r="E95" s="17">
        <v>91</v>
      </c>
      <c r="F95" s="18">
        <f t="shared" si="11"/>
        <v>43921</v>
      </c>
      <c r="G95" s="16">
        <v>1117189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648666</v>
      </c>
      <c r="P95" s="16">
        <f t="shared" si="7"/>
        <v>1765855</v>
      </c>
      <c r="Q95" s="22">
        <f t="shared" si="8"/>
        <v>1765855</v>
      </c>
      <c r="R95" t="b">
        <f t="shared" si="9"/>
        <v>1</v>
      </c>
    </row>
    <row r="96" spans="1:18" ht="15.75" x14ac:dyDescent="0.3">
      <c r="A96" s="18">
        <f t="shared" si="10"/>
        <v>43922</v>
      </c>
      <c r="B96" s="19">
        <v>1581345.0000000908</v>
      </c>
      <c r="C96" s="20" t="str">
        <f t="shared" si="6"/>
        <v>USG (US gallons)</v>
      </c>
      <c r="D96" s="21" t="str">
        <f>VLOOKUP(WEEKDAY(A96),[1]weekday!$A$2:$B$8,2,0)</f>
        <v>Wed</v>
      </c>
      <c r="E96" s="17">
        <v>92</v>
      </c>
      <c r="F96" s="18">
        <f t="shared" si="11"/>
        <v>43922</v>
      </c>
      <c r="G96" s="16">
        <v>931345</v>
      </c>
      <c r="H96" s="16">
        <v>0</v>
      </c>
      <c r="I96" s="16">
        <v>0</v>
      </c>
      <c r="J96" s="16">
        <v>650000.00000009092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f t="shared" si="7"/>
        <v>1581345.0000000908</v>
      </c>
      <c r="Q96" s="22">
        <f t="shared" si="8"/>
        <v>1581345.0000000908</v>
      </c>
      <c r="R96" t="b">
        <f t="shared" si="9"/>
        <v>1</v>
      </c>
    </row>
    <row r="97" spans="1:18" ht="15.75" x14ac:dyDescent="0.3">
      <c r="A97" s="18">
        <f t="shared" si="10"/>
        <v>43923</v>
      </c>
      <c r="B97" s="19">
        <v>1763226.9999999637</v>
      </c>
      <c r="C97" s="20" t="str">
        <f t="shared" si="6"/>
        <v>USG (US gallons)</v>
      </c>
      <c r="D97" s="21" t="str">
        <f>VLOOKUP(WEEKDAY(A97),[1]weekday!$A$2:$B$8,2,0)</f>
        <v>Thu</v>
      </c>
      <c r="E97" s="17">
        <v>93</v>
      </c>
      <c r="F97" s="18">
        <f t="shared" si="11"/>
        <v>43923</v>
      </c>
      <c r="G97" s="16">
        <v>973227</v>
      </c>
      <c r="H97" s="16">
        <v>0</v>
      </c>
      <c r="I97" s="16">
        <v>0</v>
      </c>
      <c r="J97" s="16">
        <v>789999.99999996368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f t="shared" si="7"/>
        <v>1763226.9999999637</v>
      </c>
      <c r="Q97" s="22">
        <f t="shared" si="8"/>
        <v>1763226.9999999637</v>
      </c>
      <c r="R97" t="b">
        <f t="shared" si="9"/>
        <v>1</v>
      </c>
    </row>
    <row r="98" spans="1:18" ht="15.75" x14ac:dyDescent="0.3">
      <c r="A98" s="18">
        <f t="shared" si="10"/>
        <v>43924</v>
      </c>
      <c r="B98" s="19">
        <v>1583641.0000001274</v>
      </c>
      <c r="C98" s="20" t="str">
        <f t="shared" si="6"/>
        <v>USG (US gallons)</v>
      </c>
      <c r="D98" s="21" t="str">
        <f>VLOOKUP(WEEKDAY(A98),[1]weekday!$A$2:$B$8,2,0)</f>
        <v>Fri</v>
      </c>
      <c r="E98" s="17">
        <v>94</v>
      </c>
      <c r="F98" s="18">
        <f t="shared" si="11"/>
        <v>43924</v>
      </c>
      <c r="G98" s="16">
        <v>909641</v>
      </c>
      <c r="H98" s="16">
        <v>0</v>
      </c>
      <c r="I98" s="16">
        <v>0</v>
      </c>
      <c r="J98" s="16">
        <v>610000.00000012736</v>
      </c>
      <c r="K98" s="16">
        <v>0</v>
      </c>
      <c r="L98" s="16">
        <v>0</v>
      </c>
      <c r="M98" s="16">
        <v>64000</v>
      </c>
      <c r="N98" s="16">
        <v>0</v>
      </c>
      <c r="O98" s="16">
        <v>0</v>
      </c>
      <c r="P98" s="16">
        <f t="shared" si="7"/>
        <v>1583641.0000001274</v>
      </c>
      <c r="Q98" s="22">
        <f t="shared" si="8"/>
        <v>1583641.0000001274</v>
      </c>
      <c r="R98" t="b">
        <f t="shared" si="9"/>
        <v>1</v>
      </c>
    </row>
    <row r="99" spans="1:18" ht="15.75" x14ac:dyDescent="0.3">
      <c r="A99" s="18">
        <f t="shared" si="10"/>
        <v>43925</v>
      </c>
      <c r="B99" s="19">
        <v>2369334.9999999637</v>
      </c>
      <c r="C99" s="20" t="str">
        <f t="shared" si="6"/>
        <v>USG (US gallons)</v>
      </c>
      <c r="D99" s="21" t="str">
        <f>VLOOKUP(WEEKDAY(A99),[1]weekday!$A$2:$B$8,2,0)</f>
        <v>Sat</v>
      </c>
      <c r="E99" s="17">
        <v>95</v>
      </c>
      <c r="F99" s="18">
        <f t="shared" si="11"/>
        <v>43925</v>
      </c>
      <c r="G99" s="16">
        <v>992335</v>
      </c>
      <c r="H99" s="16">
        <v>0</v>
      </c>
      <c r="I99" s="16">
        <v>0</v>
      </c>
      <c r="J99" s="16">
        <v>1039999.9999999637</v>
      </c>
      <c r="K99" s="16">
        <v>0</v>
      </c>
      <c r="L99" s="16">
        <v>0</v>
      </c>
      <c r="M99" s="16">
        <v>337000</v>
      </c>
      <c r="N99" s="16">
        <v>0</v>
      </c>
      <c r="O99" s="16">
        <v>0</v>
      </c>
      <c r="P99" s="16">
        <f t="shared" si="7"/>
        <v>2369334.9999999637</v>
      </c>
      <c r="Q99" s="22">
        <f t="shared" si="8"/>
        <v>2369334.9999999637</v>
      </c>
      <c r="R99" t="b">
        <f t="shared" si="9"/>
        <v>1</v>
      </c>
    </row>
    <row r="100" spans="1:18" ht="15.75" x14ac:dyDescent="0.3">
      <c r="A100" s="18">
        <f t="shared" si="10"/>
        <v>43926</v>
      </c>
      <c r="B100" s="19">
        <v>2109528.999999918</v>
      </c>
      <c r="C100" s="20" t="str">
        <f t="shared" si="6"/>
        <v>USG (US gallons)</v>
      </c>
      <c r="D100" s="21" t="str">
        <f>VLOOKUP(WEEKDAY(A100),[1]weekday!$A$2:$B$8,2,0)</f>
        <v>Sun</v>
      </c>
      <c r="E100" s="17">
        <v>96</v>
      </c>
      <c r="F100" s="18">
        <f t="shared" si="11"/>
        <v>43926</v>
      </c>
      <c r="G100" s="16">
        <v>1019529</v>
      </c>
      <c r="H100" s="16">
        <v>0</v>
      </c>
      <c r="I100" s="16">
        <v>0</v>
      </c>
      <c r="J100" s="16">
        <v>1089999.999999918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f t="shared" si="7"/>
        <v>2109528.999999918</v>
      </c>
      <c r="Q100" s="22">
        <f t="shared" si="8"/>
        <v>2109528.999999918</v>
      </c>
      <c r="R100" t="b">
        <f t="shared" si="9"/>
        <v>1</v>
      </c>
    </row>
    <row r="101" spans="1:18" ht="15.75" x14ac:dyDescent="0.3">
      <c r="A101" s="18">
        <f t="shared" si="10"/>
        <v>43927</v>
      </c>
      <c r="B101" s="19">
        <v>1767175.0000001274</v>
      </c>
      <c r="C101" s="20" t="str">
        <f t="shared" si="6"/>
        <v>USG (US gallons)</v>
      </c>
      <c r="D101" s="21" t="str">
        <f>VLOOKUP(WEEKDAY(A101),[1]weekday!$A$2:$B$8,2,0)</f>
        <v>Mon</v>
      </c>
      <c r="E101" s="17">
        <v>97</v>
      </c>
      <c r="F101" s="18">
        <f t="shared" si="11"/>
        <v>43927</v>
      </c>
      <c r="G101" s="16">
        <v>907175</v>
      </c>
      <c r="H101" s="16">
        <v>0</v>
      </c>
      <c r="I101" s="16">
        <v>0</v>
      </c>
      <c r="J101" s="16">
        <v>860000.00000012736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f t="shared" si="7"/>
        <v>1767175.0000001274</v>
      </c>
      <c r="Q101" s="22">
        <f t="shared" si="8"/>
        <v>1767175.0000001274</v>
      </c>
      <c r="R101" t="b">
        <f t="shared" si="9"/>
        <v>1</v>
      </c>
    </row>
    <row r="102" spans="1:18" ht="15.75" x14ac:dyDescent="0.3">
      <c r="A102" s="18">
        <f t="shared" si="10"/>
        <v>43928</v>
      </c>
      <c r="B102" s="19">
        <v>2851228.9999998184</v>
      </c>
      <c r="C102" s="20" t="str">
        <f t="shared" si="6"/>
        <v>USG (US gallons)</v>
      </c>
      <c r="D102" s="21" t="str">
        <f>VLOOKUP(WEEKDAY(A102),[1]weekday!$A$2:$B$8,2,0)</f>
        <v>Tue</v>
      </c>
      <c r="E102" s="17">
        <v>98</v>
      </c>
      <c r="F102" s="18">
        <f t="shared" si="11"/>
        <v>43928</v>
      </c>
      <c r="G102" s="16">
        <v>1043229</v>
      </c>
      <c r="H102" s="16">
        <v>0</v>
      </c>
      <c r="I102" s="16">
        <v>0</v>
      </c>
      <c r="J102" s="16">
        <v>1449999.9999998182</v>
      </c>
      <c r="K102" s="16">
        <v>0</v>
      </c>
      <c r="L102" s="16">
        <v>0</v>
      </c>
      <c r="M102" s="16">
        <v>358000</v>
      </c>
      <c r="N102" s="16">
        <v>0</v>
      </c>
      <c r="O102" s="16">
        <v>0</v>
      </c>
      <c r="P102" s="16">
        <f t="shared" si="7"/>
        <v>2851228.9999998184</v>
      </c>
      <c r="Q102" s="22">
        <f t="shared" si="8"/>
        <v>2851228.9999998184</v>
      </c>
      <c r="R102" t="b">
        <f t="shared" si="9"/>
        <v>1</v>
      </c>
    </row>
    <row r="103" spans="1:18" ht="15.75" x14ac:dyDescent="0.3">
      <c r="A103" s="18">
        <f t="shared" si="10"/>
        <v>43929</v>
      </c>
      <c r="B103" s="19">
        <v>3278575.0000000363</v>
      </c>
      <c r="C103" s="20" t="str">
        <f t="shared" si="6"/>
        <v>USG (US gallons)</v>
      </c>
      <c r="D103" s="21" t="str">
        <f>VLOOKUP(WEEKDAY(A103),[1]weekday!$A$2:$B$8,2,0)</f>
        <v>Wed</v>
      </c>
      <c r="E103" s="17">
        <v>99</v>
      </c>
      <c r="F103" s="18">
        <f t="shared" si="11"/>
        <v>43929</v>
      </c>
      <c r="G103" s="16">
        <v>969575</v>
      </c>
      <c r="H103" s="16">
        <v>0</v>
      </c>
      <c r="I103" s="16">
        <v>0</v>
      </c>
      <c r="J103" s="16">
        <v>1960000.0000000363</v>
      </c>
      <c r="K103" s="16">
        <v>0</v>
      </c>
      <c r="L103" s="16">
        <v>0</v>
      </c>
      <c r="M103" s="16">
        <v>349000</v>
      </c>
      <c r="N103" s="16">
        <v>0</v>
      </c>
      <c r="O103" s="16">
        <v>0</v>
      </c>
      <c r="P103" s="16">
        <f t="shared" si="7"/>
        <v>3278575.0000000363</v>
      </c>
      <c r="Q103" s="22">
        <f t="shared" si="8"/>
        <v>3278575.0000000363</v>
      </c>
      <c r="R103" t="b">
        <f t="shared" si="9"/>
        <v>1</v>
      </c>
    </row>
    <row r="104" spans="1:18" ht="15.75" x14ac:dyDescent="0.3">
      <c r="A104" s="18">
        <f t="shared" si="10"/>
        <v>43930</v>
      </c>
      <c r="B104" s="19">
        <v>3632074.0000001364</v>
      </c>
      <c r="C104" s="20" t="str">
        <f t="shared" si="6"/>
        <v>USG (US gallons)</v>
      </c>
      <c r="D104" s="21" t="str">
        <f>VLOOKUP(WEEKDAY(A104),[1]weekday!$A$2:$B$8,2,0)</f>
        <v>Thu</v>
      </c>
      <c r="E104" s="17">
        <v>100</v>
      </c>
      <c r="F104" s="18">
        <f t="shared" si="11"/>
        <v>43930</v>
      </c>
      <c r="G104" s="16">
        <v>949074</v>
      </c>
      <c r="H104" s="16">
        <v>0</v>
      </c>
      <c r="I104" s="16">
        <v>0</v>
      </c>
      <c r="J104" s="16">
        <v>2350000.0000001364</v>
      </c>
      <c r="K104" s="16">
        <v>0</v>
      </c>
      <c r="L104" s="16">
        <v>0</v>
      </c>
      <c r="M104" s="16">
        <v>333000</v>
      </c>
      <c r="N104" s="16">
        <v>0</v>
      </c>
      <c r="O104" s="16">
        <v>0</v>
      </c>
      <c r="P104" s="16">
        <f t="shared" si="7"/>
        <v>3632074.0000001364</v>
      </c>
      <c r="Q104" s="22">
        <f t="shared" si="8"/>
        <v>3632074.0000001364</v>
      </c>
      <c r="R104" t="b">
        <f t="shared" si="9"/>
        <v>1</v>
      </c>
    </row>
    <row r="105" spans="1:18" ht="15.75" x14ac:dyDescent="0.3">
      <c r="A105" s="18">
        <f t="shared" si="10"/>
        <v>43931</v>
      </c>
      <c r="B105" s="19">
        <v>3047881</v>
      </c>
      <c r="C105" s="20" t="str">
        <f t="shared" si="6"/>
        <v>USG (US gallons)</v>
      </c>
      <c r="D105" s="21" t="str">
        <f>VLOOKUP(WEEKDAY(A105),[1]weekday!$A$2:$B$8,2,0)</f>
        <v>Fri</v>
      </c>
      <c r="E105" s="17">
        <v>101</v>
      </c>
      <c r="F105" s="18">
        <f t="shared" si="11"/>
        <v>43931</v>
      </c>
      <c r="G105" s="16">
        <v>944881</v>
      </c>
      <c r="H105" s="16">
        <v>0</v>
      </c>
      <c r="I105" s="16">
        <v>0</v>
      </c>
      <c r="J105" s="16">
        <v>2000000</v>
      </c>
      <c r="K105" s="16">
        <v>0</v>
      </c>
      <c r="L105" s="16">
        <v>0</v>
      </c>
      <c r="M105" s="16">
        <v>103000</v>
      </c>
      <c r="N105" s="16">
        <v>0</v>
      </c>
      <c r="O105" s="16">
        <v>0</v>
      </c>
      <c r="P105" s="16">
        <f t="shared" si="7"/>
        <v>3047881</v>
      </c>
      <c r="Q105" s="22">
        <f t="shared" si="8"/>
        <v>3047881</v>
      </c>
      <c r="R105" t="b">
        <f t="shared" si="9"/>
        <v>1</v>
      </c>
    </row>
    <row r="106" spans="1:18" ht="15.75" x14ac:dyDescent="0.3">
      <c r="A106" s="18">
        <f t="shared" si="10"/>
        <v>43932</v>
      </c>
      <c r="B106" s="19">
        <v>2811396.9999999544</v>
      </c>
      <c r="C106" s="20" t="str">
        <f t="shared" si="6"/>
        <v>USG (US gallons)</v>
      </c>
      <c r="D106" s="21" t="str">
        <f>VLOOKUP(WEEKDAY(A106),[1]weekday!$A$2:$B$8,2,0)</f>
        <v>Sat</v>
      </c>
      <c r="E106" s="17">
        <v>102</v>
      </c>
      <c r="F106" s="18">
        <f t="shared" si="11"/>
        <v>43932</v>
      </c>
      <c r="G106" s="16">
        <v>929397</v>
      </c>
      <c r="H106" s="16">
        <v>0</v>
      </c>
      <c r="I106" s="16">
        <v>0</v>
      </c>
      <c r="J106" s="16">
        <v>1799999.9999999546</v>
      </c>
      <c r="K106" s="16">
        <v>0</v>
      </c>
      <c r="L106" s="16">
        <v>0</v>
      </c>
      <c r="M106" s="16">
        <v>82000</v>
      </c>
      <c r="N106" s="16">
        <v>0</v>
      </c>
      <c r="O106" s="16">
        <v>0</v>
      </c>
      <c r="P106" s="16">
        <f t="shared" si="7"/>
        <v>2811396.9999999544</v>
      </c>
      <c r="Q106" s="22">
        <f t="shared" si="8"/>
        <v>2811396.9999999544</v>
      </c>
      <c r="R106" t="b">
        <f t="shared" si="9"/>
        <v>1</v>
      </c>
    </row>
    <row r="107" spans="1:18" ht="15.75" x14ac:dyDescent="0.3">
      <c r="A107" s="18">
        <f t="shared" si="10"/>
        <v>43933</v>
      </c>
      <c r="B107" s="19">
        <v>3259029.9999998547</v>
      </c>
      <c r="C107" s="20" t="str">
        <f t="shared" si="6"/>
        <v>USG (US gallons)</v>
      </c>
      <c r="D107" s="21" t="str">
        <f>VLOOKUP(WEEKDAY(A107),[1]weekday!$A$2:$B$8,2,0)</f>
        <v>Sun</v>
      </c>
      <c r="E107" s="17">
        <v>103</v>
      </c>
      <c r="F107" s="18">
        <f t="shared" si="11"/>
        <v>43933</v>
      </c>
      <c r="G107" s="16">
        <v>1099030</v>
      </c>
      <c r="H107" s="16">
        <v>0</v>
      </c>
      <c r="I107" s="16">
        <v>0</v>
      </c>
      <c r="J107" s="16">
        <v>2159999.9999998547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f t="shared" si="7"/>
        <v>3259029.9999998547</v>
      </c>
      <c r="Q107" s="22">
        <f t="shared" si="8"/>
        <v>3259029.9999998547</v>
      </c>
      <c r="R107" t="b">
        <f t="shared" si="9"/>
        <v>1</v>
      </c>
    </row>
    <row r="108" spans="1:18" ht="15.75" x14ac:dyDescent="0.3">
      <c r="A108" s="18">
        <f t="shared" si="10"/>
        <v>43934</v>
      </c>
      <c r="B108" s="19">
        <v>3430517.0000002002</v>
      </c>
      <c r="C108" s="20" t="str">
        <f t="shared" si="6"/>
        <v>USG (US gallons)</v>
      </c>
      <c r="D108" s="21" t="str">
        <f>VLOOKUP(WEEKDAY(A108),[1]weekday!$A$2:$B$8,2,0)</f>
        <v>Mon</v>
      </c>
      <c r="E108" s="17">
        <v>104</v>
      </c>
      <c r="F108" s="18">
        <f t="shared" si="11"/>
        <v>43934</v>
      </c>
      <c r="G108" s="16">
        <v>869517</v>
      </c>
      <c r="H108" s="16">
        <v>0</v>
      </c>
      <c r="I108" s="16">
        <v>0</v>
      </c>
      <c r="J108" s="16">
        <v>2280000.0000002002</v>
      </c>
      <c r="K108" s="16">
        <v>0</v>
      </c>
      <c r="L108" s="16">
        <v>0</v>
      </c>
      <c r="M108" s="16">
        <v>281000</v>
      </c>
      <c r="N108" s="16">
        <v>0</v>
      </c>
      <c r="O108" s="16">
        <v>0</v>
      </c>
      <c r="P108" s="16">
        <f t="shared" si="7"/>
        <v>3430517.0000002002</v>
      </c>
      <c r="Q108" s="22">
        <f t="shared" si="8"/>
        <v>3430517.0000002002</v>
      </c>
      <c r="R108" t="b">
        <f t="shared" si="9"/>
        <v>1</v>
      </c>
    </row>
    <row r="109" spans="1:18" ht="15.75" x14ac:dyDescent="0.3">
      <c r="A109" s="18">
        <f t="shared" si="10"/>
        <v>43935</v>
      </c>
      <c r="B109" s="19">
        <v>4951856.9999999907</v>
      </c>
      <c r="C109" s="20" t="str">
        <f t="shared" si="6"/>
        <v>USG (US gallons)</v>
      </c>
      <c r="D109" s="21" t="str">
        <f>VLOOKUP(WEEKDAY(A109),[1]weekday!$A$2:$B$8,2,0)</f>
        <v>Tue</v>
      </c>
      <c r="E109" s="17">
        <v>105</v>
      </c>
      <c r="F109" s="18">
        <f t="shared" si="11"/>
        <v>43935</v>
      </c>
      <c r="G109" s="16">
        <v>1012857</v>
      </c>
      <c r="H109" s="16">
        <v>0</v>
      </c>
      <c r="I109" s="16">
        <v>0</v>
      </c>
      <c r="J109" s="16">
        <v>3509999.9999999907</v>
      </c>
      <c r="K109" s="16">
        <v>0</v>
      </c>
      <c r="L109" s="16">
        <v>0</v>
      </c>
      <c r="M109" s="16">
        <v>429000</v>
      </c>
      <c r="N109" s="16">
        <v>0</v>
      </c>
      <c r="O109" s="16">
        <v>0</v>
      </c>
      <c r="P109" s="16">
        <f t="shared" si="7"/>
        <v>4951856.9999999907</v>
      </c>
      <c r="Q109" s="22">
        <f t="shared" si="8"/>
        <v>4951856.9999999907</v>
      </c>
      <c r="R109" t="b">
        <f t="shared" si="9"/>
        <v>1</v>
      </c>
    </row>
    <row r="110" spans="1:18" ht="15.75" x14ac:dyDescent="0.3">
      <c r="A110" s="18">
        <f t="shared" si="10"/>
        <v>43936</v>
      </c>
      <c r="B110" s="19">
        <v>2644488</v>
      </c>
      <c r="C110" s="20" t="str">
        <f t="shared" si="6"/>
        <v>USG (US gallons)</v>
      </c>
      <c r="D110" s="21" t="str">
        <f>VLOOKUP(WEEKDAY(A110),[1]weekday!$A$2:$B$8,2,0)</f>
        <v>Wed</v>
      </c>
      <c r="E110" s="17">
        <v>106</v>
      </c>
      <c r="F110" s="18">
        <f t="shared" si="11"/>
        <v>43936</v>
      </c>
      <c r="G110" s="16">
        <v>964488</v>
      </c>
      <c r="H110" s="16">
        <v>0</v>
      </c>
      <c r="I110" s="16">
        <v>0</v>
      </c>
      <c r="J110" s="16">
        <v>1250000</v>
      </c>
      <c r="K110" s="16">
        <v>0</v>
      </c>
      <c r="L110" s="16">
        <v>0</v>
      </c>
      <c r="M110" s="16">
        <v>430000</v>
      </c>
      <c r="N110" s="16">
        <v>0</v>
      </c>
      <c r="O110" s="16">
        <v>0</v>
      </c>
      <c r="P110" s="16">
        <f t="shared" si="7"/>
        <v>2644488</v>
      </c>
      <c r="Q110" s="22">
        <f t="shared" si="8"/>
        <v>2644488</v>
      </c>
      <c r="R110" t="b">
        <f t="shared" si="9"/>
        <v>1</v>
      </c>
    </row>
    <row r="111" spans="1:18" ht="15.75" x14ac:dyDescent="0.3">
      <c r="A111" s="18">
        <f t="shared" si="10"/>
        <v>43937</v>
      </c>
      <c r="B111" s="19">
        <v>2864274.999999973</v>
      </c>
      <c r="C111" s="20" t="str">
        <f t="shared" si="6"/>
        <v>USG (US gallons)</v>
      </c>
      <c r="D111" s="21" t="str">
        <f>VLOOKUP(WEEKDAY(A111),[1]weekday!$A$2:$B$8,2,0)</f>
        <v>Thu</v>
      </c>
      <c r="E111" s="17">
        <v>107</v>
      </c>
      <c r="F111" s="18">
        <f t="shared" si="11"/>
        <v>43937</v>
      </c>
      <c r="G111" s="16">
        <v>976275</v>
      </c>
      <c r="H111" s="16">
        <v>0</v>
      </c>
      <c r="I111" s="16">
        <v>0</v>
      </c>
      <c r="J111" s="16">
        <v>1779999.9999999728</v>
      </c>
      <c r="K111" s="16">
        <v>0</v>
      </c>
      <c r="L111" s="16">
        <v>0</v>
      </c>
      <c r="M111" s="16">
        <v>108000</v>
      </c>
      <c r="N111" s="16">
        <v>0</v>
      </c>
      <c r="O111" s="16">
        <v>0</v>
      </c>
      <c r="P111" s="16">
        <f t="shared" si="7"/>
        <v>2864274.999999973</v>
      </c>
      <c r="Q111" s="22">
        <f t="shared" si="8"/>
        <v>2864274.999999973</v>
      </c>
      <c r="R111" t="b">
        <f t="shared" si="9"/>
        <v>1</v>
      </c>
    </row>
    <row r="112" spans="1:18" ht="15.75" x14ac:dyDescent="0.3">
      <c r="A112" s="18">
        <f t="shared" si="10"/>
        <v>43938</v>
      </c>
      <c r="B112" s="19">
        <v>3072990.999999918</v>
      </c>
      <c r="C112" s="20" t="str">
        <f t="shared" si="6"/>
        <v>USG (US gallons)</v>
      </c>
      <c r="D112" s="21" t="str">
        <f>VLOOKUP(WEEKDAY(A112),[1]weekday!$A$2:$B$8,2,0)</f>
        <v>Fri</v>
      </c>
      <c r="E112" s="17">
        <v>108</v>
      </c>
      <c r="F112" s="18">
        <f t="shared" si="11"/>
        <v>43938</v>
      </c>
      <c r="G112" s="16">
        <v>991991</v>
      </c>
      <c r="H112" s="16">
        <v>0</v>
      </c>
      <c r="I112" s="16">
        <v>0</v>
      </c>
      <c r="J112" s="16">
        <v>1839999.999999918</v>
      </c>
      <c r="K112" s="16">
        <v>0</v>
      </c>
      <c r="L112" s="16">
        <v>0</v>
      </c>
      <c r="M112" s="16">
        <v>241000</v>
      </c>
      <c r="N112" s="16">
        <v>0</v>
      </c>
      <c r="O112" s="16">
        <v>0</v>
      </c>
      <c r="P112" s="16">
        <f t="shared" si="7"/>
        <v>3072990.999999918</v>
      </c>
      <c r="Q112" s="22">
        <f t="shared" si="8"/>
        <v>3072990.999999918</v>
      </c>
      <c r="R112" t="b">
        <f t="shared" si="9"/>
        <v>1</v>
      </c>
    </row>
    <row r="113" spans="1:18" ht="15.75" x14ac:dyDescent="0.3">
      <c r="A113" s="18">
        <f t="shared" si="10"/>
        <v>43939</v>
      </c>
      <c r="B113" s="19">
        <v>4146418.0000000093</v>
      </c>
      <c r="C113" s="20" t="str">
        <f t="shared" si="6"/>
        <v>USG (US gallons)</v>
      </c>
      <c r="D113" s="21" t="str">
        <f>VLOOKUP(WEEKDAY(A113),[1]weekday!$A$2:$B$8,2,0)</f>
        <v>Sat</v>
      </c>
      <c r="E113" s="17">
        <v>109</v>
      </c>
      <c r="F113" s="18">
        <f t="shared" si="11"/>
        <v>43939</v>
      </c>
      <c r="G113" s="16">
        <v>939418</v>
      </c>
      <c r="H113" s="16">
        <v>0</v>
      </c>
      <c r="I113" s="16">
        <v>0</v>
      </c>
      <c r="J113" s="16">
        <v>2740000.0000000093</v>
      </c>
      <c r="K113" s="16">
        <v>0</v>
      </c>
      <c r="L113" s="16">
        <v>0</v>
      </c>
      <c r="M113" s="16">
        <v>467000</v>
      </c>
      <c r="N113" s="16">
        <v>0</v>
      </c>
      <c r="O113" s="16">
        <v>0</v>
      </c>
      <c r="P113" s="16">
        <f t="shared" si="7"/>
        <v>4146418.0000000093</v>
      </c>
      <c r="Q113" s="22">
        <f t="shared" si="8"/>
        <v>4146418.0000000093</v>
      </c>
      <c r="R113" t="b">
        <f t="shared" si="9"/>
        <v>1</v>
      </c>
    </row>
    <row r="114" spans="1:18" ht="15.75" x14ac:dyDescent="0.3">
      <c r="A114" s="18">
        <f t="shared" si="10"/>
        <v>43940</v>
      </c>
      <c r="B114" s="19">
        <v>4327190.0000000633</v>
      </c>
      <c r="C114" s="20" t="str">
        <f t="shared" si="6"/>
        <v>USG (US gallons)</v>
      </c>
      <c r="D114" s="21" t="str">
        <f>VLOOKUP(WEEKDAY(A114),[1]weekday!$A$2:$B$8,2,0)</f>
        <v>Sun</v>
      </c>
      <c r="E114" s="17">
        <v>110</v>
      </c>
      <c r="F114" s="18">
        <f t="shared" si="11"/>
        <v>43940</v>
      </c>
      <c r="G114" s="16">
        <v>1002190</v>
      </c>
      <c r="H114" s="16">
        <v>0</v>
      </c>
      <c r="I114" s="16">
        <v>0</v>
      </c>
      <c r="J114" s="16">
        <v>2930000.0000000638</v>
      </c>
      <c r="K114" s="16">
        <v>0</v>
      </c>
      <c r="L114" s="16">
        <v>0</v>
      </c>
      <c r="M114" s="16">
        <v>395000</v>
      </c>
      <c r="N114" s="16">
        <v>0</v>
      </c>
      <c r="O114" s="16">
        <v>0</v>
      </c>
      <c r="P114" s="16">
        <f t="shared" si="7"/>
        <v>4327190.0000000633</v>
      </c>
      <c r="Q114" s="22">
        <f t="shared" si="8"/>
        <v>4327190.0000000633</v>
      </c>
      <c r="R114" t="b">
        <f t="shared" si="9"/>
        <v>1</v>
      </c>
    </row>
    <row r="115" spans="1:18" ht="15.75" x14ac:dyDescent="0.3">
      <c r="A115" s="18">
        <f t="shared" si="10"/>
        <v>43941</v>
      </c>
      <c r="B115" s="19">
        <v>3619993.0000000456</v>
      </c>
      <c r="C115" s="20" t="str">
        <f t="shared" si="6"/>
        <v>USG (US gallons)</v>
      </c>
      <c r="D115" s="21" t="str">
        <f>VLOOKUP(WEEKDAY(A115),[1]weekday!$A$2:$B$8,2,0)</f>
        <v>Mon</v>
      </c>
      <c r="E115" s="17">
        <v>111</v>
      </c>
      <c r="F115" s="18">
        <f t="shared" si="11"/>
        <v>43941</v>
      </c>
      <c r="G115" s="16">
        <v>919993</v>
      </c>
      <c r="H115" s="16">
        <v>0</v>
      </c>
      <c r="I115" s="16">
        <v>0</v>
      </c>
      <c r="J115" s="16">
        <v>2700000.0000000456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f t="shared" si="7"/>
        <v>3619993.0000000456</v>
      </c>
      <c r="Q115" s="22">
        <f t="shared" si="8"/>
        <v>3619993.0000000456</v>
      </c>
      <c r="R115" t="b">
        <f t="shared" si="9"/>
        <v>1</v>
      </c>
    </row>
    <row r="116" spans="1:18" ht="15.75" x14ac:dyDescent="0.3">
      <c r="A116" s="18">
        <f t="shared" si="10"/>
        <v>43942</v>
      </c>
      <c r="B116" s="19">
        <v>5127082.0000001173</v>
      </c>
      <c r="C116" s="20" t="str">
        <f t="shared" si="6"/>
        <v>USG (US gallons)</v>
      </c>
      <c r="D116" s="21" t="str">
        <f>VLOOKUP(WEEKDAY(A116),[1]weekday!$A$2:$B$8,2,0)</f>
        <v>Tue</v>
      </c>
      <c r="E116" s="17">
        <v>112</v>
      </c>
      <c r="F116" s="18">
        <f t="shared" si="11"/>
        <v>43942</v>
      </c>
      <c r="G116" s="16">
        <v>1021082</v>
      </c>
      <c r="H116" s="16">
        <v>1090000.0000001455</v>
      </c>
      <c r="I116" s="16">
        <v>0</v>
      </c>
      <c r="J116" s="16">
        <v>2779999.9999999725</v>
      </c>
      <c r="K116" s="16">
        <v>0</v>
      </c>
      <c r="L116" s="16">
        <v>0</v>
      </c>
      <c r="M116" s="16">
        <v>212000</v>
      </c>
      <c r="N116" s="16">
        <v>24000</v>
      </c>
      <c r="O116" s="16">
        <v>0</v>
      </c>
      <c r="P116" s="16">
        <f t="shared" si="7"/>
        <v>5127082.0000001173</v>
      </c>
      <c r="Q116" s="22">
        <f t="shared" si="8"/>
        <v>5127082.0000001173</v>
      </c>
      <c r="R116" t="b">
        <f t="shared" si="9"/>
        <v>1</v>
      </c>
    </row>
    <row r="117" spans="1:18" ht="15.75" x14ac:dyDescent="0.3">
      <c r="A117" s="18">
        <f t="shared" si="10"/>
        <v>43943</v>
      </c>
      <c r="B117" s="19">
        <v>4237132.9999998454</v>
      </c>
      <c r="C117" s="20" t="str">
        <f t="shared" si="6"/>
        <v>USG (US gallons)</v>
      </c>
      <c r="D117" s="21" t="str">
        <f>VLOOKUP(WEEKDAY(A117),[1]weekday!$A$2:$B$8,2,0)</f>
        <v>Wed</v>
      </c>
      <c r="E117" s="17">
        <v>113</v>
      </c>
      <c r="F117" s="18">
        <f t="shared" si="11"/>
        <v>43943</v>
      </c>
      <c r="G117" s="16">
        <v>58133</v>
      </c>
      <c r="H117" s="16">
        <v>0</v>
      </c>
      <c r="I117" s="16">
        <v>0</v>
      </c>
      <c r="J117" s="16">
        <v>2669999.9999998454</v>
      </c>
      <c r="K117" s="16">
        <v>0</v>
      </c>
      <c r="L117" s="16">
        <v>0</v>
      </c>
      <c r="M117" s="16">
        <v>96000</v>
      </c>
      <c r="N117" s="16">
        <v>1413000</v>
      </c>
      <c r="O117" s="16">
        <v>0</v>
      </c>
      <c r="P117" s="16">
        <f t="shared" si="7"/>
        <v>4237132.9999998454</v>
      </c>
      <c r="Q117" s="22">
        <f t="shared" si="8"/>
        <v>4237132.9999998454</v>
      </c>
      <c r="R117" t="b">
        <f t="shared" si="9"/>
        <v>1</v>
      </c>
    </row>
    <row r="118" spans="1:18" ht="15.75" x14ac:dyDescent="0.3">
      <c r="A118" s="18">
        <f t="shared" si="10"/>
        <v>43944</v>
      </c>
      <c r="B118" s="19">
        <v>3918000.0000002347</v>
      </c>
      <c r="C118" s="20" t="str">
        <f t="shared" si="6"/>
        <v>USG (US gallons)</v>
      </c>
      <c r="D118" s="21" t="str">
        <f>VLOOKUP(WEEKDAY(A118),[1]weekday!$A$2:$B$8,2,0)</f>
        <v>Thu</v>
      </c>
      <c r="E118" s="17">
        <v>114</v>
      </c>
      <c r="F118" s="18">
        <f t="shared" si="11"/>
        <v>43944</v>
      </c>
      <c r="G118" s="16">
        <v>0</v>
      </c>
      <c r="H118" s="16">
        <v>487000.00000008004</v>
      </c>
      <c r="I118" s="16">
        <v>0</v>
      </c>
      <c r="J118" s="16">
        <v>1830000.0000001546</v>
      </c>
      <c r="K118" s="16">
        <v>0</v>
      </c>
      <c r="L118" s="16">
        <v>0</v>
      </c>
      <c r="M118" s="16">
        <v>84000</v>
      </c>
      <c r="N118" s="16">
        <v>1517000</v>
      </c>
      <c r="O118" s="16">
        <v>0</v>
      </c>
      <c r="P118" s="16">
        <f t="shared" si="7"/>
        <v>3918000.0000002347</v>
      </c>
      <c r="Q118" s="22">
        <f t="shared" si="8"/>
        <v>3918000.0000002347</v>
      </c>
      <c r="R118" t="b">
        <f t="shared" si="9"/>
        <v>1</v>
      </c>
    </row>
    <row r="119" spans="1:18" ht="15.75" x14ac:dyDescent="0.3">
      <c r="A119" s="18">
        <f t="shared" si="10"/>
        <v>43945</v>
      </c>
      <c r="B119" s="19">
        <v>4073004.999999918</v>
      </c>
      <c r="C119" s="20" t="str">
        <f t="shared" si="6"/>
        <v>USG (US gallons)</v>
      </c>
      <c r="D119" s="21" t="str">
        <f>VLOOKUP(WEEKDAY(A119),[1]weekday!$A$2:$B$8,2,0)</f>
        <v>Fri</v>
      </c>
      <c r="E119" s="17">
        <v>115</v>
      </c>
      <c r="F119" s="18">
        <f t="shared" si="11"/>
        <v>43945</v>
      </c>
      <c r="G119" s="16">
        <v>5</v>
      </c>
      <c r="H119" s="16">
        <v>0</v>
      </c>
      <c r="I119" s="16">
        <v>0</v>
      </c>
      <c r="J119" s="16">
        <v>2089999.999999918</v>
      </c>
      <c r="K119" s="16">
        <v>0</v>
      </c>
      <c r="L119" s="16">
        <v>0</v>
      </c>
      <c r="M119" s="16">
        <v>584000</v>
      </c>
      <c r="N119" s="16">
        <v>1399000</v>
      </c>
      <c r="O119" s="16">
        <v>0</v>
      </c>
      <c r="P119" s="16">
        <f t="shared" si="7"/>
        <v>4073004.999999918</v>
      </c>
      <c r="Q119" s="22">
        <f t="shared" si="8"/>
        <v>4073004.999999918</v>
      </c>
      <c r="R119" t="b">
        <f t="shared" si="9"/>
        <v>1</v>
      </c>
    </row>
    <row r="120" spans="1:18" ht="15.75" x14ac:dyDescent="0.3">
      <c r="A120" s="18">
        <f t="shared" si="10"/>
        <v>43946</v>
      </c>
      <c r="B120" s="19">
        <v>4624412.9999997653</v>
      </c>
      <c r="C120" s="20" t="str">
        <f t="shared" si="6"/>
        <v>USG (US gallons)</v>
      </c>
      <c r="D120" s="21" t="str">
        <f>VLOOKUP(WEEKDAY(A120),[1]weekday!$A$2:$B$8,2,0)</f>
        <v>Sat</v>
      </c>
      <c r="E120" s="17">
        <v>116</v>
      </c>
      <c r="F120" s="18">
        <f t="shared" si="11"/>
        <v>43946</v>
      </c>
      <c r="G120" s="16">
        <v>148413</v>
      </c>
      <c r="H120" s="16">
        <v>27999.999999792635</v>
      </c>
      <c r="I120" s="16">
        <v>0</v>
      </c>
      <c r="J120" s="16">
        <v>2779999.9999999725</v>
      </c>
      <c r="K120" s="16">
        <v>0</v>
      </c>
      <c r="L120" s="16">
        <v>0</v>
      </c>
      <c r="M120" s="16">
        <v>146000</v>
      </c>
      <c r="N120" s="16">
        <v>1522000</v>
      </c>
      <c r="O120" s="16">
        <v>0</v>
      </c>
      <c r="P120" s="16">
        <f t="shared" si="7"/>
        <v>4624412.9999997653</v>
      </c>
      <c r="Q120" s="22">
        <f t="shared" si="8"/>
        <v>4624412.9999997653</v>
      </c>
      <c r="R120" t="b">
        <f t="shared" si="9"/>
        <v>1</v>
      </c>
    </row>
    <row r="121" spans="1:18" ht="15.75" x14ac:dyDescent="0.3">
      <c r="A121" s="18">
        <f t="shared" si="10"/>
        <v>43947</v>
      </c>
      <c r="B121" s="19">
        <v>5137665.0000000186</v>
      </c>
      <c r="C121" s="20" t="str">
        <f t="shared" si="6"/>
        <v>USG (US gallons)</v>
      </c>
      <c r="D121" s="21" t="str">
        <f>VLOOKUP(WEEKDAY(A121),[1]weekday!$A$2:$B$8,2,0)</f>
        <v>Sun</v>
      </c>
      <c r="E121" s="17">
        <v>117</v>
      </c>
      <c r="F121" s="18">
        <f t="shared" si="11"/>
        <v>43947</v>
      </c>
      <c r="G121" s="16">
        <v>400665</v>
      </c>
      <c r="H121" s="16">
        <v>0</v>
      </c>
      <c r="I121" s="16">
        <v>0</v>
      </c>
      <c r="J121" s="16">
        <v>2980000.0000000182</v>
      </c>
      <c r="K121" s="16">
        <v>0</v>
      </c>
      <c r="L121" s="16">
        <v>0</v>
      </c>
      <c r="M121" s="16">
        <v>192000</v>
      </c>
      <c r="N121" s="16">
        <v>1565000</v>
      </c>
      <c r="O121" s="16">
        <v>0</v>
      </c>
      <c r="P121" s="16">
        <f t="shared" si="7"/>
        <v>5137665.0000000186</v>
      </c>
      <c r="Q121" s="22">
        <f t="shared" si="8"/>
        <v>5137665.0000000186</v>
      </c>
      <c r="R121" t="b">
        <f t="shared" si="9"/>
        <v>1</v>
      </c>
    </row>
    <row r="122" spans="1:18" ht="15.75" x14ac:dyDescent="0.3">
      <c r="A122" s="18">
        <f t="shared" si="10"/>
        <v>43948</v>
      </c>
      <c r="B122" s="19">
        <v>4769083.0000000577</v>
      </c>
      <c r="C122" s="20" t="str">
        <f t="shared" si="6"/>
        <v>USG (US gallons)</v>
      </c>
      <c r="D122" s="21" t="str">
        <f>VLOOKUP(WEEKDAY(A122),[1]weekday!$A$2:$B$8,2,0)</f>
        <v>Mon</v>
      </c>
      <c r="E122" s="17">
        <v>118</v>
      </c>
      <c r="F122" s="18">
        <f t="shared" si="11"/>
        <v>43948</v>
      </c>
      <c r="G122" s="16">
        <v>510418</v>
      </c>
      <c r="H122" s="16">
        <v>0</v>
      </c>
      <c r="I122" s="16">
        <v>0</v>
      </c>
      <c r="J122" s="16">
        <v>2710000.0000000363</v>
      </c>
      <c r="K122" s="16">
        <v>13500.000000021828</v>
      </c>
      <c r="L122" s="16">
        <v>0</v>
      </c>
      <c r="M122" s="16">
        <v>88000</v>
      </c>
      <c r="N122" s="16">
        <v>1445000</v>
      </c>
      <c r="O122" s="16">
        <v>2165</v>
      </c>
      <c r="P122" s="16">
        <f t="shared" si="7"/>
        <v>4769083.0000000577</v>
      </c>
      <c r="Q122" s="22">
        <f t="shared" si="8"/>
        <v>4769083.0000000577</v>
      </c>
      <c r="R122" t="b">
        <f t="shared" si="9"/>
        <v>1</v>
      </c>
    </row>
    <row r="123" spans="1:18" ht="15.75" x14ac:dyDescent="0.3">
      <c r="A123" s="18">
        <f t="shared" si="10"/>
        <v>43949</v>
      </c>
      <c r="B123" s="19">
        <v>6175240.9999998994</v>
      </c>
      <c r="C123" s="20" t="str">
        <f t="shared" si="6"/>
        <v>USG (US gallons)</v>
      </c>
      <c r="D123" s="21" t="str">
        <f>VLOOKUP(WEEKDAY(A123),[1]weekday!$A$2:$B$8,2,0)</f>
        <v>Tue</v>
      </c>
      <c r="E123" s="17">
        <v>119</v>
      </c>
      <c r="F123" s="18">
        <f t="shared" si="11"/>
        <v>43949</v>
      </c>
      <c r="G123" s="16">
        <v>69159</v>
      </c>
      <c r="H123" s="16">
        <v>0</v>
      </c>
      <c r="I123" s="16">
        <v>0</v>
      </c>
      <c r="J123" s="16">
        <v>2809999.9999999455</v>
      </c>
      <c r="K123" s="16">
        <v>987499.99999995448</v>
      </c>
      <c r="L123" s="16">
        <v>0</v>
      </c>
      <c r="M123" s="16">
        <v>439000</v>
      </c>
      <c r="N123" s="16">
        <v>1529000</v>
      </c>
      <c r="O123" s="16">
        <v>340582</v>
      </c>
      <c r="P123" s="16">
        <f t="shared" si="7"/>
        <v>6175240.9999998994</v>
      </c>
      <c r="Q123" s="22">
        <f t="shared" si="8"/>
        <v>6175240.9999998994</v>
      </c>
      <c r="R123" t="b">
        <f t="shared" si="9"/>
        <v>1</v>
      </c>
    </row>
    <row r="124" spans="1:18" ht="15.75" x14ac:dyDescent="0.3">
      <c r="A124" s="18">
        <f t="shared" si="10"/>
        <v>43950</v>
      </c>
      <c r="B124" s="19">
        <v>6239421.000000298</v>
      </c>
      <c r="C124" s="20" t="str">
        <f t="shared" si="6"/>
        <v>USG (US gallons)</v>
      </c>
      <c r="D124" s="21" t="str">
        <f>VLOOKUP(WEEKDAY(A124),[1]weekday!$A$2:$B$8,2,0)</f>
        <v>Wed</v>
      </c>
      <c r="E124" s="17">
        <v>120</v>
      </c>
      <c r="F124" s="18">
        <f t="shared" si="11"/>
        <v>43950</v>
      </c>
      <c r="G124" s="16">
        <v>385</v>
      </c>
      <c r="H124" s="16">
        <v>0</v>
      </c>
      <c r="I124" s="16">
        <v>0</v>
      </c>
      <c r="J124" s="16">
        <v>2890000.0000001001</v>
      </c>
      <c r="K124" s="16">
        <v>934900.00000019791</v>
      </c>
      <c r="L124" s="16">
        <v>0</v>
      </c>
      <c r="M124" s="16">
        <v>619000</v>
      </c>
      <c r="N124" s="16">
        <v>1478000</v>
      </c>
      <c r="O124" s="16">
        <v>317136</v>
      </c>
      <c r="P124" s="16">
        <f t="shared" si="7"/>
        <v>6239421.000000298</v>
      </c>
      <c r="Q124" s="22">
        <f t="shared" si="8"/>
        <v>6239421.000000298</v>
      </c>
      <c r="R124" t="b">
        <f t="shared" si="9"/>
        <v>1</v>
      </c>
    </row>
    <row r="125" spans="1:18" ht="15.75" x14ac:dyDescent="0.3">
      <c r="A125" s="18">
        <f t="shared" si="10"/>
        <v>43951</v>
      </c>
      <c r="B125" s="19">
        <v>5224462.9999999395</v>
      </c>
      <c r="C125" s="20" t="str">
        <f t="shared" si="6"/>
        <v>USG (US gallons)</v>
      </c>
      <c r="D125" s="21" t="str">
        <f>VLOOKUP(WEEKDAY(A125),[1]weekday!$A$2:$B$8,2,0)</f>
        <v>Thu</v>
      </c>
      <c r="E125" s="17">
        <v>121</v>
      </c>
      <c r="F125" s="18">
        <f t="shared" si="11"/>
        <v>43951</v>
      </c>
      <c r="G125" s="16">
        <v>10</v>
      </c>
      <c r="H125" s="16">
        <v>0</v>
      </c>
      <c r="I125" s="16">
        <v>0</v>
      </c>
      <c r="J125" s="16">
        <v>2549999.9999999544</v>
      </c>
      <c r="K125" s="16">
        <v>756399.9999999851</v>
      </c>
      <c r="L125" s="16">
        <v>0</v>
      </c>
      <c r="M125" s="16">
        <v>278000</v>
      </c>
      <c r="N125" s="16">
        <v>1467000</v>
      </c>
      <c r="O125" s="16">
        <v>173053</v>
      </c>
      <c r="P125" s="16">
        <f t="shared" si="7"/>
        <v>5224462.9999999395</v>
      </c>
      <c r="Q125" s="22">
        <f t="shared" si="8"/>
        <v>5224462.9999999395</v>
      </c>
      <c r="R125" t="b">
        <f t="shared" si="9"/>
        <v>1</v>
      </c>
    </row>
    <row r="126" spans="1:18" ht="15.75" x14ac:dyDescent="0.3">
      <c r="A126" s="18">
        <f t="shared" si="10"/>
        <v>43952</v>
      </c>
      <c r="B126" s="19">
        <v>4900445.9999998547</v>
      </c>
      <c r="C126" s="20" t="str">
        <f t="shared" si="6"/>
        <v>USG (US gallons)</v>
      </c>
      <c r="D126" s="21" t="str">
        <f>VLOOKUP(WEEKDAY(A126),[1]weekday!$A$2:$B$8,2,0)</f>
        <v>Fri</v>
      </c>
      <c r="E126" s="17">
        <v>122</v>
      </c>
      <c r="F126" s="18">
        <f t="shared" si="11"/>
        <v>43952</v>
      </c>
      <c r="G126" s="16">
        <v>41</v>
      </c>
      <c r="H126" s="16">
        <v>0</v>
      </c>
      <c r="I126" s="16">
        <v>0</v>
      </c>
      <c r="J126" s="16">
        <v>2269999.9999999818</v>
      </c>
      <c r="K126" s="16">
        <v>655399.99999987229</v>
      </c>
      <c r="L126" s="16">
        <v>0</v>
      </c>
      <c r="M126" s="16">
        <v>568000</v>
      </c>
      <c r="N126" s="16">
        <v>1407000</v>
      </c>
      <c r="O126" s="16">
        <v>5</v>
      </c>
      <c r="P126" s="16">
        <f t="shared" si="7"/>
        <v>4900445.9999998547</v>
      </c>
      <c r="Q126" s="22">
        <f t="shared" si="8"/>
        <v>4900445.9999998547</v>
      </c>
      <c r="R126" t="b">
        <f t="shared" si="9"/>
        <v>1</v>
      </c>
    </row>
    <row r="127" spans="1:18" ht="15.75" x14ac:dyDescent="0.3">
      <c r="A127" s="18">
        <f t="shared" si="10"/>
        <v>43953</v>
      </c>
      <c r="B127" s="19">
        <v>4955816.0000000261</v>
      </c>
      <c r="C127" s="20" t="str">
        <f t="shared" si="6"/>
        <v>USG (US gallons)</v>
      </c>
      <c r="D127" s="21" t="str">
        <f>VLOOKUP(WEEKDAY(A127),[1]weekday!$A$2:$B$8,2,0)</f>
        <v>Sat</v>
      </c>
      <c r="E127" s="17">
        <v>123</v>
      </c>
      <c r="F127" s="18">
        <f t="shared" si="11"/>
        <v>43953</v>
      </c>
      <c r="G127" s="16">
        <v>16</v>
      </c>
      <c r="H127" s="16">
        <v>0</v>
      </c>
      <c r="I127" s="16">
        <v>0</v>
      </c>
      <c r="J127" s="16">
        <v>2519999.9999999818</v>
      </c>
      <c r="K127" s="16">
        <v>730800.0000000447</v>
      </c>
      <c r="L127" s="16">
        <v>0</v>
      </c>
      <c r="M127" s="16">
        <v>264000</v>
      </c>
      <c r="N127" s="16">
        <v>1441000</v>
      </c>
      <c r="O127" s="16">
        <v>0</v>
      </c>
      <c r="P127" s="16">
        <f t="shared" si="7"/>
        <v>4955816.0000000261</v>
      </c>
      <c r="Q127" s="22">
        <f t="shared" si="8"/>
        <v>4955816.0000000261</v>
      </c>
      <c r="R127" t="b">
        <f t="shared" si="9"/>
        <v>1</v>
      </c>
    </row>
    <row r="128" spans="1:18" ht="15.75" x14ac:dyDescent="0.3">
      <c r="A128" s="18">
        <f t="shared" si="10"/>
        <v>43954</v>
      </c>
      <c r="B128" s="19">
        <v>5080280.0000001322</v>
      </c>
      <c r="C128" s="20" t="str">
        <f t="shared" si="6"/>
        <v>USG (US gallons)</v>
      </c>
      <c r="D128" s="21" t="str">
        <f>VLOOKUP(WEEKDAY(A128),[1]weekday!$A$2:$B$8,2,0)</f>
        <v>Sun</v>
      </c>
      <c r="E128" s="17">
        <v>124</v>
      </c>
      <c r="F128" s="18">
        <f t="shared" si="11"/>
        <v>43954</v>
      </c>
      <c r="G128" s="16">
        <v>2</v>
      </c>
      <c r="H128" s="16">
        <v>0</v>
      </c>
      <c r="I128" s="16">
        <v>0</v>
      </c>
      <c r="J128" s="16">
        <v>2370000.0000001183</v>
      </c>
      <c r="K128" s="16">
        <v>696500.00000001455</v>
      </c>
      <c r="L128" s="16">
        <v>0</v>
      </c>
      <c r="M128" s="16">
        <v>350000</v>
      </c>
      <c r="N128" s="16">
        <v>1456000</v>
      </c>
      <c r="O128" s="16">
        <v>207778</v>
      </c>
      <c r="P128" s="16">
        <f t="shared" si="7"/>
        <v>5080280.0000001322</v>
      </c>
      <c r="Q128" s="22">
        <f t="shared" si="8"/>
        <v>5080280.0000001322</v>
      </c>
      <c r="R128" t="b">
        <f t="shared" si="9"/>
        <v>1</v>
      </c>
    </row>
    <row r="129" spans="1:18" ht="15.75" x14ac:dyDescent="0.3">
      <c r="A129" s="18">
        <f t="shared" si="10"/>
        <v>43955</v>
      </c>
      <c r="B129" s="19">
        <v>5787978.9999998026</v>
      </c>
      <c r="C129" s="20" t="str">
        <f t="shared" si="6"/>
        <v>USG (US gallons)</v>
      </c>
      <c r="D129" s="21" t="str">
        <f>VLOOKUP(WEEKDAY(A129),[1]weekday!$A$2:$B$8,2,0)</f>
        <v>Mon</v>
      </c>
      <c r="E129" s="17">
        <v>125</v>
      </c>
      <c r="F129" s="18">
        <f t="shared" si="11"/>
        <v>43955</v>
      </c>
      <c r="G129" s="16">
        <v>11</v>
      </c>
      <c r="H129" s="16">
        <v>0</v>
      </c>
      <c r="I129" s="16">
        <v>0</v>
      </c>
      <c r="J129" s="16">
        <v>2699999.9999998179</v>
      </c>
      <c r="K129" s="16">
        <v>912199.9999999844</v>
      </c>
      <c r="L129" s="16">
        <v>0</v>
      </c>
      <c r="M129" s="16">
        <v>190000</v>
      </c>
      <c r="N129" s="16">
        <v>1527000</v>
      </c>
      <c r="O129" s="16">
        <v>458768</v>
      </c>
      <c r="P129" s="16">
        <f t="shared" si="7"/>
        <v>5787978.9999998026</v>
      </c>
      <c r="Q129" s="22">
        <f t="shared" si="8"/>
        <v>5787978.9999998026</v>
      </c>
      <c r="R129" t="b">
        <f t="shared" si="9"/>
        <v>1</v>
      </c>
    </row>
    <row r="130" spans="1:18" ht="15.75" x14ac:dyDescent="0.3">
      <c r="A130" s="18">
        <f t="shared" si="10"/>
        <v>43956</v>
      </c>
      <c r="B130" s="19">
        <v>6153804.0000001444</v>
      </c>
      <c r="C130" s="20" t="str">
        <f t="shared" si="6"/>
        <v>USG (US gallons)</v>
      </c>
      <c r="D130" s="21" t="str">
        <f>VLOOKUP(WEEKDAY(A130),[1]weekday!$A$2:$B$8,2,0)</f>
        <v>Tue</v>
      </c>
      <c r="E130" s="17">
        <v>126</v>
      </c>
      <c r="F130" s="18">
        <f t="shared" si="11"/>
        <v>43956</v>
      </c>
      <c r="G130" s="16">
        <v>159983</v>
      </c>
      <c r="H130" s="16">
        <v>0</v>
      </c>
      <c r="I130" s="16">
        <v>0</v>
      </c>
      <c r="J130" s="16">
        <v>2560000.0000001728</v>
      </c>
      <c r="K130" s="16">
        <v>826199.99999997159</v>
      </c>
      <c r="L130" s="16">
        <v>0</v>
      </c>
      <c r="M130" s="16">
        <v>817000</v>
      </c>
      <c r="N130" s="16">
        <v>1424000</v>
      </c>
      <c r="O130" s="16">
        <v>366621</v>
      </c>
      <c r="P130" s="16">
        <f t="shared" si="7"/>
        <v>6153804.0000001444</v>
      </c>
      <c r="Q130" s="22">
        <f t="shared" si="8"/>
        <v>6153804.0000001444</v>
      </c>
      <c r="R130" t="b">
        <f t="shared" si="9"/>
        <v>1</v>
      </c>
    </row>
    <row r="131" spans="1:18" ht="15.75" x14ac:dyDescent="0.3">
      <c r="A131" s="18">
        <f t="shared" si="10"/>
        <v>43957</v>
      </c>
      <c r="B131" s="19">
        <v>6249650.9999999152</v>
      </c>
      <c r="C131" s="20" t="str">
        <f t="shared" si="6"/>
        <v>USG (US gallons)</v>
      </c>
      <c r="D131" s="21" t="str">
        <f>VLOOKUP(WEEKDAY(A131),[1]weekday!$A$2:$B$8,2,0)</f>
        <v>Wed</v>
      </c>
      <c r="E131" s="17">
        <v>127</v>
      </c>
      <c r="F131" s="18">
        <f t="shared" si="11"/>
        <v>43957</v>
      </c>
      <c r="G131" s="16">
        <v>47405</v>
      </c>
      <c r="H131" s="16">
        <v>0</v>
      </c>
      <c r="I131" s="16">
        <v>0</v>
      </c>
      <c r="J131" s="16">
        <v>2629999.9999998817</v>
      </c>
      <c r="K131" s="16">
        <v>958200.00000003353</v>
      </c>
      <c r="L131" s="16">
        <v>0</v>
      </c>
      <c r="M131" s="16">
        <v>1036000</v>
      </c>
      <c r="N131" s="16">
        <v>1494000</v>
      </c>
      <c r="O131" s="16">
        <v>84046</v>
      </c>
      <c r="P131" s="16">
        <f t="shared" si="7"/>
        <v>6249650.9999999152</v>
      </c>
      <c r="Q131" s="22">
        <f t="shared" si="8"/>
        <v>6249650.9999999152</v>
      </c>
      <c r="R131" t="b">
        <f t="shared" si="9"/>
        <v>1</v>
      </c>
    </row>
    <row r="132" spans="1:18" ht="15.75" x14ac:dyDescent="0.3">
      <c r="A132" s="18">
        <f t="shared" si="10"/>
        <v>43958</v>
      </c>
      <c r="B132" s="19">
        <v>6327838.0000001322</v>
      </c>
      <c r="C132" s="20" t="str">
        <f t="shared" si="6"/>
        <v>USG (US gallons)</v>
      </c>
      <c r="D132" s="21" t="str">
        <f>VLOOKUP(WEEKDAY(A132),[1]weekday!$A$2:$B$8,2,0)</f>
        <v>Thu</v>
      </c>
      <c r="E132" s="17">
        <v>128</v>
      </c>
      <c r="F132" s="18">
        <f t="shared" si="11"/>
        <v>43958</v>
      </c>
      <c r="G132" s="16">
        <v>155927</v>
      </c>
      <c r="H132" s="16">
        <v>0</v>
      </c>
      <c r="I132" s="16">
        <v>0</v>
      </c>
      <c r="J132" s="16">
        <v>2890000.0000001001</v>
      </c>
      <c r="K132" s="16">
        <v>957300.00000003201</v>
      </c>
      <c r="L132" s="16">
        <v>0</v>
      </c>
      <c r="M132" s="16">
        <v>395000</v>
      </c>
      <c r="N132" s="16">
        <v>1507000</v>
      </c>
      <c r="O132" s="16">
        <v>422611</v>
      </c>
      <c r="P132" s="16">
        <f t="shared" si="7"/>
        <v>6327838.0000001322</v>
      </c>
      <c r="Q132" s="22">
        <f t="shared" si="8"/>
        <v>6327838.0000001322</v>
      </c>
      <c r="R132" t="b">
        <f t="shared" si="9"/>
        <v>1</v>
      </c>
    </row>
    <row r="133" spans="1:18" ht="15.75" x14ac:dyDescent="0.3">
      <c r="A133" s="18">
        <f t="shared" si="10"/>
        <v>43959</v>
      </c>
      <c r="B133" s="19">
        <v>6174677.9999999683</v>
      </c>
      <c r="C133" s="20" t="str">
        <f t="shared" ref="C133:C196" si="12">the_units</f>
        <v>USG (US gallons)</v>
      </c>
      <c r="D133" s="21" t="str">
        <f>VLOOKUP(WEEKDAY(A133),[1]weekday!$A$2:$B$8,2,0)</f>
        <v>Fri</v>
      </c>
      <c r="E133" s="17">
        <v>129</v>
      </c>
      <c r="F133" s="18">
        <f t="shared" si="11"/>
        <v>43959</v>
      </c>
      <c r="G133" s="16">
        <v>0</v>
      </c>
      <c r="H133" s="16">
        <v>0</v>
      </c>
      <c r="I133" s="16">
        <v>0</v>
      </c>
      <c r="J133" s="16">
        <v>3000000</v>
      </c>
      <c r="K133" s="16">
        <v>839799.99999996834</v>
      </c>
      <c r="L133" s="16">
        <v>0</v>
      </c>
      <c r="M133" s="16">
        <v>300000</v>
      </c>
      <c r="N133" s="16">
        <v>1558000</v>
      </c>
      <c r="O133" s="16">
        <v>476878</v>
      </c>
      <c r="P133" s="16">
        <f t="shared" si="7"/>
        <v>6174677.9999999683</v>
      </c>
      <c r="Q133" s="22">
        <f t="shared" si="8"/>
        <v>6174677.9999999683</v>
      </c>
      <c r="R133" t="b">
        <f t="shared" si="9"/>
        <v>1</v>
      </c>
    </row>
    <row r="134" spans="1:18" ht="15.75" x14ac:dyDescent="0.3">
      <c r="A134" s="18">
        <f t="shared" si="10"/>
        <v>43960</v>
      </c>
      <c r="B134" s="19">
        <v>6568492.0000000475</v>
      </c>
      <c r="C134" s="20" t="str">
        <f t="shared" si="12"/>
        <v>USG (US gallons)</v>
      </c>
      <c r="D134" s="21" t="str">
        <f>VLOOKUP(WEEKDAY(A134),[1]weekday!$A$2:$B$8,2,0)</f>
        <v>Sat</v>
      </c>
      <c r="E134" s="17">
        <v>130</v>
      </c>
      <c r="F134" s="18">
        <f t="shared" si="11"/>
        <v>43960</v>
      </c>
      <c r="G134" s="16">
        <v>0</v>
      </c>
      <c r="H134" s="16">
        <v>0</v>
      </c>
      <c r="I134" s="16">
        <v>0</v>
      </c>
      <c r="J134" s="16">
        <v>3049999.9999999544</v>
      </c>
      <c r="K134" s="16">
        <v>1120100.0000000931</v>
      </c>
      <c r="L134" s="16">
        <v>0</v>
      </c>
      <c r="M134" s="16">
        <v>422000</v>
      </c>
      <c r="N134" s="16">
        <v>1464000</v>
      </c>
      <c r="O134" s="16">
        <v>512392</v>
      </c>
      <c r="P134" s="16">
        <f t="shared" ref="P134:P197" si="13">SUM(G134:O134)</f>
        <v>6568492.0000000475</v>
      </c>
      <c r="Q134" s="22">
        <f t="shared" ref="Q134:Q197" si="14">SUM(G134:O134)</f>
        <v>6568492.0000000475</v>
      </c>
      <c r="R134" t="b">
        <f t="shared" ref="R134:R197" si="15">P134=Q134</f>
        <v>1</v>
      </c>
    </row>
    <row r="135" spans="1:18" ht="15.75" x14ac:dyDescent="0.3">
      <c r="A135" s="18">
        <f t="shared" ref="A135:A198" si="16">A134+1</f>
        <v>43961</v>
      </c>
      <c r="B135" s="19">
        <v>6124030.9999998743</v>
      </c>
      <c r="C135" s="20" t="str">
        <f t="shared" si="12"/>
        <v>USG (US gallons)</v>
      </c>
      <c r="D135" s="21" t="str">
        <f>VLOOKUP(WEEKDAY(A135),[1]weekday!$A$2:$B$8,2,0)</f>
        <v>Sun</v>
      </c>
      <c r="E135" s="17">
        <v>131</v>
      </c>
      <c r="F135" s="18">
        <f t="shared" ref="F135:F198" si="17">F134+1</f>
        <v>43961</v>
      </c>
      <c r="G135" s="16">
        <v>135790</v>
      </c>
      <c r="H135" s="16">
        <v>0</v>
      </c>
      <c r="I135" s="16">
        <v>0</v>
      </c>
      <c r="J135" s="16">
        <v>2730000.0000000182</v>
      </c>
      <c r="K135" s="16">
        <v>1145499.9999998563</v>
      </c>
      <c r="L135" s="16">
        <v>0</v>
      </c>
      <c r="M135" s="16">
        <v>432000</v>
      </c>
      <c r="N135" s="16">
        <v>1388000</v>
      </c>
      <c r="O135" s="16">
        <v>292741</v>
      </c>
      <c r="P135" s="16">
        <f t="shared" si="13"/>
        <v>6124030.9999998743</v>
      </c>
      <c r="Q135" s="22">
        <f t="shared" si="14"/>
        <v>6124030.9999998743</v>
      </c>
      <c r="R135" t="b">
        <f t="shared" si="15"/>
        <v>1</v>
      </c>
    </row>
    <row r="136" spans="1:18" ht="15.75" x14ac:dyDescent="0.3">
      <c r="A136" s="18">
        <f t="shared" si="16"/>
        <v>43962</v>
      </c>
      <c r="B136" s="19">
        <v>6987915.0000001118</v>
      </c>
      <c r="C136" s="20" t="str">
        <f t="shared" si="12"/>
        <v>USG (US gallons)</v>
      </c>
      <c r="D136" s="21" t="str">
        <f>VLOOKUP(WEEKDAY(A136),[1]weekday!$A$2:$B$8,2,0)</f>
        <v>Mon</v>
      </c>
      <c r="E136" s="17">
        <v>132</v>
      </c>
      <c r="F136" s="18">
        <f t="shared" si="17"/>
        <v>43962</v>
      </c>
      <c r="G136" s="16">
        <v>60126</v>
      </c>
      <c r="H136" s="16">
        <v>0</v>
      </c>
      <c r="I136" s="16">
        <v>0</v>
      </c>
      <c r="J136" s="16">
        <v>2960000.0000000363</v>
      </c>
      <c r="K136" s="16">
        <v>1109300.0000000757</v>
      </c>
      <c r="L136" s="16">
        <v>0</v>
      </c>
      <c r="M136" s="16">
        <v>748000</v>
      </c>
      <c r="N136" s="16">
        <v>1490000</v>
      </c>
      <c r="O136" s="16">
        <v>620489</v>
      </c>
      <c r="P136" s="33">
        <f t="shared" si="13"/>
        <v>6987915.0000001118</v>
      </c>
      <c r="Q136" s="22">
        <f t="shared" si="14"/>
        <v>6987915.0000001118</v>
      </c>
      <c r="R136" t="b">
        <f t="shared" si="15"/>
        <v>1</v>
      </c>
    </row>
    <row r="137" spans="1:18" ht="15.75" x14ac:dyDescent="0.3">
      <c r="A137" s="18">
        <f t="shared" si="16"/>
        <v>43963</v>
      </c>
      <c r="B137" s="19">
        <v>6133997.999999674</v>
      </c>
      <c r="C137" s="20" t="str">
        <f t="shared" si="12"/>
        <v>USG (US gallons)</v>
      </c>
      <c r="D137" s="21" t="str">
        <f>VLOOKUP(WEEKDAY(A137),[1]weekday!$A$2:$B$8,2,0)</f>
        <v>Tue</v>
      </c>
      <c r="E137" s="17">
        <v>133</v>
      </c>
      <c r="F137" s="18">
        <f t="shared" si="17"/>
        <v>43963</v>
      </c>
      <c r="G137" s="16">
        <v>244242</v>
      </c>
      <c r="H137" s="16">
        <v>0</v>
      </c>
      <c r="I137" s="16">
        <v>0</v>
      </c>
      <c r="J137" s="16">
        <v>2459999.9999998091</v>
      </c>
      <c r="K137" s="16">
        <v>838399.99999986507</v>
      </c>
      <c r="L137" s="16">
        <v>0</v>
      </c>
      <c r="M137" s="16">
        <v>708000</v>
      </c>
      <c r="N137" s="16">
        <v>1488000</v>
      </c>
      <c r="O137" s="16">
        <v>395356</v>
      </c>
      <c r="P137" s="33">
        <f t="shared" si="13"/>
        <v>6133997.999999674</v>
      </c>
      <c r="Q137" s="22">
        <f t="shared" si="14"/>
        <v>6133997.999999674</v>
      </c>
      <c r="R137" t="b">
        <f t="shared" si="15"/>
        <v>1</v>
      </c>
    </row>
    <row r="138" spans="1:18" ht="15.75" x14ac:dyDescent="0.3">
      <c r="A138" s="18">
        <f t="shared" si="16"/>
        <v>43964</v>
      </c>
      <c r="B138" s="19">
        <v>5705933.0000000522</v>
      </c>
      <c r="C138" s="20" t="str">
        <f t="shared" si="12"/>
        <v>USG (US gallons)</v>
      </c>
      <c r="D138" s="21" t="str">
        <f>VLOOKUP(WEEKDAY(A138),[1]weekday!$A$2:$B$8,2,0)</f>
        <v>Wed</v>
      </c>
      <c r="E138" s="17">
        <v>134</v>
      </c>
      <c r="F138" s="18">
        <f t="shared" si="17"/>
        <v>43964</v>
      </c>
      <c r="G138" s="16">
        <v>15454</v>
      </c>
      <c r="H138" s="16">
        <v>0</v>
      </c>
      <c r="I138" s="16">
        <v>0</v>
      </c>
      <c r="J138" s="16">
        <v>2750000</v>
      </c>
      <c r="K138" s="16">
        <v>985300.00000005204</v>
      </c>
      <c r="L138" s="16">
        <v>0</v>
      </c>
      <c r="M138" s="16">
        <v>238000</v>
      </c>
      <c r="N138" s="16">
        <v>1481000</v>
      </c>
      <c r="O138" s="16">
        <v>236179</v>
      </c>
      <c r="P138" s="33">
        <f t="shared" si="13"/>
        <v>5705933.0000000522</v>
      </c>
      <c r="Q138" s="22">
        <f t="shared" si="14"/>
        <v>5705933.0000000522</v>
      </c>
      <c r="R138" t="b">
        <f t="shared" si="15"/>
        <v>1</v>
      </c>
    </row>
    <row r="139" spans="1:18" ht="15.75" x14ac:dyDescent="0.3">
      <c r="A139" s="18">
        <f t="shared" si="16"/>
        <v>43965</v>
      </c>
      <c r="B139" s="19">
        <v>6726111.0000002384</v>
      </c>
      <c r="C139" s="20" t="str">
        <f t="shared" si="12"/>
        <v>USG (US gallons)</v>
      </c>
      <c r="D139" s="21" t="str">
        <f>VLOOKUP(WEEKDAY(A139),[1]weekday!$A$2:$B$8,2,0)</f>
        <v>Thu</v>
      </c>
      <c r="E139" s="17">
        <v>135</v>
      </c>
      <c r="F139" s="18">
        <f t="shared" si="17"/>
        <v>43965</v>
      </c>
      <c r="G139" s="16">
        <v>2</v>
      </c>
      <c r="H139" s="16">
        <v>0</v>
      </c>
      <c r="I139" s="16">
        <v>0</v>
      </c>
      <c r="J139" s="16">
        <v>3880000.000000109</v>
      </c>
      <c r="K139" s="16">
        <v>689700.00000012992</v>
      </c>
      <c r="L139" s="16">
        <v>0</v>
      </c>
      <c r="M139" s="16">
        <v>360000</v>
      </c>
      <c r="N139" s="16">
        <v>1502000</v>
      </c>
      <c r="O139" s="16">
        <v>294409</v>
      </c>
      <c r="P139" s="33">
        <f t="shared" si="13"/>
        <v>6726111.0000002384</v>
      </c>
      <c r="Q139" s="22">
        <f t="shared" si="14"/>
        <v>6726111.0000002384</v>
      </c>
      <c r="R139" t="b">
        <f t="shared" si="15"/>
        <v>1</v>
      </c>
    </row>
    <row r="140" spans="1:18" ht="15.75" x14ac:dyDescent="0.3">
      <c r="A140" s="18">
        <f t="shared" si="16"/>
        <v>43966</v>
      </c>
      <c r="B140" s="19">
        <v>3028909.9999998761</v>
      </c>
      <c r="C140" s="20" t="str">
        <f t="shared" si="12"/>
        <v>USG (US gallons)</v>
      </c>
      <c r="D140" s="21" t="str">
        <f>VLOOKUP(WEEKDAY(A140),[1]weekday!$A$2:$B$8,2,0)</f>
        <v>Fri</v>
      </c>
      <c r="E140" s="17">
        <v>136</v>
      </c>
      <c r="F140" s="18">
        <f t="shared" si="17"/>
        <v>43966</v>
      </c>
      <c r="G140" s="16">
        <v>7</v>
      </c>
      <c r="H140" s="16">
        <v>0</v>
      </c>
      <c r="I140" s="16">
        <v>0</v>
      </c>
      <c r="J140" s="16">
        <v>539999.99999996368</v>
      </c>
      <c r="K140" s="16">
        <v>773899.99999991234</v>
      </c>
      <c r="L140" s="16">
        <v>0</v>
      </c>
      <c r="M140" s="16">
        <v>173000</v>
      </c>
      <c r="N140" s="16">
        <v>1542000</v>
      </c>
      <c r="O140" s="16">
        <v>3</v>
      </c>
      <c r="P140" s="33">
        <f t="shared" si="13"/>
        <v>3028909.9999998761</v>
      </c>
      <c r="Q140" s="22">
        <f t="shared" si="14"/>
        <v>3028909.9999998761</v>
      </c>
      <c r="R140" t="b">
        <f t="shared" si="15"/>
        <v>1</v>
      </c>
    </row>
    <row r="141" spans="1:18" ht="15.75" x14ac:dyDescent="0.3">
      <c r="A141" s="18">
        <f t="shared" si="16"/>
        <v>43967</v>
      </c>
      <c r="B141" s="19">
        <v>4982384.9999999832</v>
      </c>
      <c r="C141" s="20" t="str">
        <f t="shared" si="12"/>
        <v>USG (US gallons)</v>
      </c>
      <c r="D141" s="21" t="str">
        <f>VLOOKUP(WEEKDAY(A141),[1]weekday!$A$2:$B$8,2,0)</f>
        <v>Sat</v>
      </c>
      <c r="E141" s="17">
        <v>137</v>
      </c>
      <c r="F141" s="18">
        <f t="shared" si="17"/>
        <v>43967</v>
      </c>
      <c r="G141" s="16">
        <v>19</v>
      </c>
      <c r="H141" s="16">
        <v>0</v>
      </c>
      <c r="I141" s="16">
        <v>0</v>
      </c>
      <c r="J141" s="16">
        <v>2279999.9999999725</v>
      </c>
      <c r="K141" s="16">
        <v>772600.00000001129</v>
      </c>
      <c r="L141" s="16">
        <v>0</v>
      </c>
      <c r="M141" s="16">
        <v>287000</v>
      </c>
      <c r="N141" s="16">
        <v>1466000</v>
      </c>
      <c r="O141" s="16">
        <v>176766</v>
      </c>
      <c r="P141" s="33">
        <f t="shared" si="13"/>
        <v>4982384.9999999832</v>
      </c>
      <c r="Q141" s="22">
        <f t="shared" si="14"/>
        <v>4982384.9999999832</v>
      </c>
      <c r="R141" t="b">
        <f t="shared" si="15"/>
        <v>1</v>
      </c>
    </row>
    <row r="142" spans="1:18" ht="15.75" x14ac:dyDescent="0.3">
      <c r="A142" s="18">
        <f t="shared" si="16"/>
        <v>43968</v>
      </c>
      <c r="B142" s="19">
        <v>5565413.0000001658</v>
      </c>
      <c r="C142" s="20" t="str">
        <f t="shared" si="12"/>
        <v>USG (US gallons)</v>
      </c>
      <c r="D142" s="21" t="str">
        <f>VLOOKUP(WEEKDAY(A142),[1]weekday!$A$2:$B$8,2,0)</f>
        <v>Sun</v>
      </c>
      <c r="E142" s="17">
        <v>138</v>
      </c>
      <c r="F142" s="18">
        <f t="shared" si="17"/>
        <v>43968</v>
      </c>
      <c r="G142" s="16">
        <v>117917</v>
      </c>
      <c r="H142" s="16">
        <v>0</v>
      </c>
      <c r="I142" s="16">
        <v>0</v>
      </c>
      <c r="J142" s="16">
        <v>2790000.0000001909</v>
      </c>
      <c r="K142" s="16">
        <v>750099.99999997485</v>
      </c>
      <c r="L142" s="16">
        <v>0</v>
      </c>
      <c r="M142" s="16">
        <v>195000</v>
      </c>
      <c r="N142" s="16">
        <v>1391000</v>
      </c>
      <c r="O142" s="16">
        <v>321396</v>
      </c>
      <c r="P142" s="33">
        <f t="shared" si="13"/>
        <v>5565413.0000001658</v>
      </c>
      <c r="Q142" s="22">
        <f t="shared" si="14"/>
        <v>5565413.0000001658</v>
      </c>
      <c r="R142" t="b">
        <f t="shared" si="15"/>
        <v>1</v>
      </c>
    </row>
    <row r="143" spans="1:18" ht="15.75" x14ac:dyDescent="0.3">
      <c r="A143" s="18">
        <f t="shared" si="16"/>
        <v>43969</v>
      </c>
      <c r="B143" s="19">
        <v>4849151.9999999302</v>
      </c>
      <c r="C143" s="20" t="str">
        <f t="shared" si="12"/>
        <v>USG (US gallons)</v>
      </c>
      <c r="D143" s="21" t="str">
        <f>VLOOKUP(WEEKDAY(A143),[1]weekday!$A$2:$B$8,2,0)</f>
        <v>Mon</v>
      </c>
      <c r="E143" s="17">
        <v>139</v>
      </c>
      <c r="F143" s="18">
        <f t="shared" si="17"/>
        <v>43969</v>
      </c>
      <c r="G143" s="16">
        <v>9233</v>
      </c>
      <c r="H143" s="16">
        <v>0</v>
      </c>
      <c r="I143" s="16">
        <v>0</v>
      </c>
      <c r="J143" s="16">
        <v>2309999.9999999455</v>
      </c>
      <c r="K143" s="16">
        <v>787199.9999999844</v>
      </c>
      <c r="L143" s="16">
        <v>0</v>
      </c>
      <c r="M143" s="16">
        <v>214000</v>
      </c>
      <c r="N143" s="16">
        <v>1499000</v>
      </c>
      <c r="O143" s="16">
        <v>29719</v>
      </c>
      <c r="P143" s="33">
        <f t="shared" si="13"/>
        <v>4849151.9999999302</v>
      </c>
      <c r="Q143" s="22">
        <f t="shared" si="14"/>
        <v>4849151.9999999302</v>
      </c>
      <c r="R143" t="b">
        <f t="shared" si="15"/>
        <v>1</v>
      </c>
    </row>
    <row r="144" spans="1:18" ht="15.75" x14ac:dyDescent="0.3">
      <c r="A144" s="18">
        <f t="shared" si="16"/>
        <v>43970</v>
      </c>
      <c r="B144" s="19">
        <v>4301534.9999999152</v>
      </c>
      <c r="C144" s="20" t="str">
        <f t="shared" si="12"/>
        <v>USG (US gallons)</v>
      </c>
      <c r="D144" s="21" t="str">
        <f>VLOOKUP(WEEKDAY(A144),[1]weekday!$A$2:$B$8,2,0)</f>
        <v>Tue</v>
      </c>
      <c r="E144" s="17">
        <v>140</v>
      </c>
      <c r="F144" s="18">
        <f t="shared" si="17"/>
        <v>43970</v>
      </c>
      <c r="G144" s="16">
        <v>0</v>
      </c>
      <c r="H144" s="16">
        <v>0</v>
      </c>
      <c r="I144" s="16">
        <v>0</v>
      </c>
      <c r="J144" s="16">
        <v>1619999.9999998908</v>
      </c>
      <c r="K144" s="16">
        <v>718200.00000002433</v>
      </c>
      <c r="L144" s="16">
        <v>0</v>
      </c>
      <c r="M144" s="16">
        <v>310000</v>
      </c>
      <c r="N144" s="16">
        <v>1426000</v>
      </c>
      <c r="O144" s="16">
        <v>227335</v>
      </c>
      <c r="P144" s="33">
        <f t="shared" si="13"/>
        <v>4301534.9999999152</v>
      </c>
      <c r="Q144" s="22">
        <f t="shared" si="14"/>
        <v>4301534.9999999152</v>
      </c>
      <c r="R144" t="b">
        <f t="shared" si="15"/>
        <v>1</v>
      </c>
    </row>
    <row r="145" spans="1:18" ht="15.75" x14ac:dyDescent="0.3">
      <c r="A145" s="18">
        <f t="shared" si="16"/>
        <v>43971</v>
      </c>
      <c r="B145" s="19">
        <v>3481810.0000001085</v>
      </c>
      <c r="C145" s="20" t="str">
        <f t="shared" si="12"/>
        <v>USG (US gallons)</v>
      </c>
      <c r="D145" s="21" t="str">
        <f>VLOOKUP(WEEKDAY(A145),[1]weekday!$A$2:$B$8,2,0)</f>
        <v>Wed</v>
      </c>
      <c r="E145" s="17">
        <v>141</v>
      </c>
      <c r="F145" s="18">
        <f t="shared" si="17"/>
        <v>43971</v>
      </c>
      <c r="G145" s="16">
        <v>1</v>
      </c>
      <c r="H145" s="16">
        <v>0</v>
      </c>
      <c r="I145" s="16">
        <v>0</v>
      </c>
      <c r="J145" s="16">
        <v>1650000.000000091</v>
      </c>
      <c r="K145" s="16">
        <v>260800.00000001746</v>
      </c>
      <c r="L145" s="16">
        <v>0</v>
      </c>
      <c r="M145" s="16">
        <v>98000</v>
      </c>
      <c r="N145" s="16">
        <v>1473000</v>
      </c>
      <c r="O145" s="16">
        <v>9</v>
      </c>
      <c r="P145" s="33">
        <f t="shared" si="13"/>
        <v>3481810.0000001085</v>
      </c>
      <c r="Q145" s="22">
        <f t="shared" si="14"/>
        <v>3481810.0000001085</v>
      </c>
      <c r="R145" t="b">
        <f t="shared" si="15"/>
        <v>1</v>
      </c>
    </row>
    <row r="146" spans="1:18" ht="15.75" x14ac:dyDescent="0.3">
      <c r="A146" s="18">
        <f t="shared" si="16"/>
        <v>43972</v>
      </c>
      <c r="B146" s="19">
        <v>3858399.9999997085</v>
      </c>
      <c r="C146" s="20" t="str">
        <f t="shared" si="12"/>
        <v>USG (US gallons)</v>
      </c>
      <c r="D146" s="21" t="str">
        <f>VLOOKUP(WEEKDAY(A146),[1]weekday!$A$2:$B$8,2,0)</f>
        <v>Thu</v>
      </c>
      <c r="E146" s="17">
        <v>142</v>
      </c>
      <c r="F146" s="18">
        <f t="shared" si="17"/>
        <v>43972</v>
      </c>
      <c r="G146" s="16">
        <v>0</v>
      </c>
      <c r="H146" s="16">
        <v>0</v>
      </c>
      <c r="I146" s="16">
        <v>0</v>
      </c>
      <c r="J146" s="16">
        <v>1489999.9999997816</v>
      </c>
      <c r="K146" s="16">
        <v>595399.99999992689</v>
      </c>
      <c r="L146" s="16">
        <v>0</v>
      </c>
      <c r="M146" s="16">
        <v>277000</v>
      </c>
      <c r="N146" s="16">
        <v>1496000</v>
      </c>
      <c r="O146" s="16">
        <v>0</v>
      </c>
      <c r="P146" s="33">
        <f t="shared" si="13"/>
        <v>3858399.9999997085</v>
      </c>
      <c r="Q146" s="22">
        <f t="shared" si="14"/>
        <v>3858399.9999997085</v>
      </c>
      <c r="R146" t="b">
        <f t="shared" si="15"/>
        <v>1</v>
      </c>
    </row>
    <row r="147" spans="1:18" ht="15.75" x14ac:dyDescent="0.3">
      <c r="A147" s="18">
        <f t="shared" si="16"/>
        <v>43973</v>
      </c>
      <c r="B147" s="19">
        <v>4296513.0000003073</v>
      </c>
      <c r="C147" s="20" t="str">
        <f t="shared" si="12"/>
        <v>USG (US gallons)</v>
      </c>
      <c r="D147" s="21" t="str">
        <f>VLOOKUP(WEEKDAY(A147),[1]weekday!$A$2:$B$8,2,0)</f>
        <v>Fri</v>
      </c>
      <c r="E147" s="17">
        <v>143</v>
      </c>
      <c r="F147" s="18">
        <f t="shared" si="17"/>
        <v>43973</v>
      </c>
      <c r="G147" s="16">
        <v>13</v>
      </c>
      <c r="H147" s="16">
        <v>0</v>
      </c>
      <c r="I147" s="16">
        <v>0</v>
      </c>
      <c r="J147" s="16">
        <v>2140000.0000003274</v>
      </c>
      <c r="K147" s="16">
        <v>534499.99999997998</v>
      </c>
      <c r="L147" s="16">
        <v>0</v>
      </c>
      <c r="M147" s="16">
        <v>139000</v>
      </c>
      <c r="N147" s="16">
        <v>1483000</v>
      </c>
      <c r="O147" s="16">
        <v>0</v>
      </c>
      <c r="P147" s="33">
        <f t="shared" si="13"/>
        <v>4296513.0000003073</v>
      </c>
      <c r="Q147" s="22">
        <f t="shared" si="14"/>
        <v>4296513.0000003073</v>
      </c>
      <c r="R147" t="b">
        <f t="shared" si="15"/>
        <v>1</v>
      </c>
    </row>
    <row r="148" spans="1:18" ht="15.75" x14ac:dyDescent="0.3">
      <c r="A148" s="18">
        <f t="shared" si="16"/>
        <v>43974</v>
      </c>
      <c r="B148" s="19">
        <v>3604706.0000000461</v>
      </c>
      <c r="C148" s="20" t="str">
        <f t="shared" si="12"/>
        <v>USG (US gallons)</v>
      </c>
      <c r="D148" s="21" t="str">
        <f>VLOOKUP(WEEKDAY(A148),[1]weekday!$A$2:$B$8,2,0)</f>
        <v>Sat</v>
      </c>
      <c r="E148" s="17">
        <v>144</v>
      </c>
      <c r="F148" s="18">
        <f t="shared" si="17"/>
        <v>43974</v>
      </c>
      <c r="G148" s="16">
        <v>6</v>
      </c>
      <c r="H148" s="16">
        <v>0</v>
      </c>
      <c r="I148" s="16">
        <v>0</v>
      </c>
      <c r="J148" s="16">
        <v>1119999.9999998908</v>
      </c>
      <c r="K148" s="16">
        <v>736700.0000001553</v>
      </c>
      <c r="L148" s="16">
        <v>0</v>
      </c>
      <c r="M148" s="16">
        <v>250000</v>
      </c>
      <c r="N148" s="16">
        <v>1498000</v>
      </c>
      <c r="O148" s="16">
        <v>0</v>
      </c>
      <c r="P148" s="33">
        <f t="shared" si="13"/>
        <v>3604706.0000000461</v>
      </c>
      <c r="Q148" s="22">
        <f t="shared" si="14"/>
        <v>3604706.0000000461</v>
      </c>
      <c r="R148" t="b">
        <f t="shared" si="15"/>
        <v>1</v>
      </c>
    </row>
    <row r="149" spans="1:18" ht="15.75" x14ac:dyDescent="0.3">
      <c r="A149" s="18">
        <f t="shared" si="16"/>
        <v>43975</v>
      </c>
      <c r="B149" s="19">
        <v>5175471.9999999823</v>
      </c>
      <c r="C149" s="20" t="str">
        <f t="shared" si="12"/>
        <v>USG (US gallons)</v>
      </c>
      <c r="D149" s="21" t="str">
        <f>VLOOKUP(WEEKDAY(A149),[1]weekday!$A$2:$B$8,2,0)</f>
        <v>Sun</v>
      </c>
      <c r="E149" s="17">
        <v>145</v>
      </c>
      <c r="F149" s="18">
        <f t="shared" si="17"/>
        <v>43975</v>
      </c>
      <c r="G149" s="16">
        <v>7</v>
      </c>
      <c r="H149" s="16">
        <v>0</v>
      </c>
      <c r="I149" s="16">
        <v>0</v>
      </c>
      <c r="J149" s="16">
        <v>2519999.9999999818</v>
      </c>
      <c r="K149" s="16">
        <v>484600.00000000035</v>
      </c>
      <c r="L149" s="16">
        <v>0</v>
      </c>
      <c r="M149" s="16">
        <v>547000</v>
      </c>
      <c r="N149" s="16">
        <v>1481000</v>
      </c>
      <c r="O149" s="16">
        <v>142865</v>
      </c>
      <c r="P149" s="33">
        <f t="shared" si="13"/>
        <v>5175471.9999999823</v>
      </c>
      <c r="Q149" s="22">
        <f t="shared" si="14"/>
        <v>5175471.9999999823</v>
      </c>
      <c r="R149" t="b">
        <f t="shared" si="15"/>
        <v>1</v>
      </c>
    </row>
    <row r="150" spans="1:18" ht="15.75" x14ac:dyDescent="0.3">
      <c r="A150" s="18">
        <f t="shared" si="16"/>
        <v>43976</v>
      </c>
      <c r="B150" s="19">
        <v>5680874.0000001229</v>
      </c>
      <c r="C150" s="20" t="str">
        <f t="shared" si="12"/>
        <v>USG (US gallons)</v>
      </c>
      <c r="D150" s="21" t="str">
        <f>VLOOKUP(WEEKDAY(A150),[1]weekday!$A$2:$B$8,2,0)</f>
        <v>Mon</v>
      </c>
      <c r="E150" s="17">
        <v>146</v>
      </c>
      <c r="F150" s="18">
        <f t="shared" si="17"/>
        <v>43976</v>
      </c>
      <c r="G150" s="16">
        <v>25</v>
      </c>
      <c r="H150" s="16">
        <v>0</v>
      </c>
      <c r="I150" s="16">
        <v>0</v>
      </c>
      <c r="J150" s="16">
        <v>2820000.0000001639</v>
      </c>
      <c r="K150" s="16">
        <v>755599.99999995856</v>
      </c>
      <c r="L150" s="16">
        <v>0</v>
      </c>
      <c r="M150" s="16">
        <v>547000</v>
      </c>
      <c r="N150" s="16">
        <v>1458000</v>
      </c>
      <c r="O150" s="16">
        <v>100249</v>
      </c>
      <c r="P150" s="33">
        <f t="shared" si="13"/>
        <v>5680874.0000001229</v>
      </c>
      <c r="Q150" s="22">
        <f t="shared" si="14"/>
        <v>5680874.0000001229</v>
      </c>
      <c r="R150" t="b">
        <f t="shared" si="15"/>
        <v>1</v>
      </c>
    </row>
    <row r="151" spans="1:18" ht="15.75" x14ac:dyDescent="0.3">
      <c r="A151" s="18">
        <f t="shared" si="16"/>
        <v>43977</v>
      </c>
      <c r="B151" s="19">
        <v>5261637.9999997588</v>
      </c>
      <c r="C151" s="20" t="str">
        <f t="shared" si="12"/>
        <v>USG (US gallons)</v>
      </c>
      <c r="D151" s="21" t="str">
        <f>VLOOKUP(WEEKDAY(A151),[1]weekday!$A$2:$B$8,2,0)</f>
        <v>Tue</v>
      </c>
      <c r="E151" s="17">
        <v>147</v>
      </c>
      <c r="F151" s="18">
        <f t="shared" si="17"/>
        <v>43977</v>
      </c>
      <c r="G151" s="16">
        <v>0</v>
      </c>
      <c r="H151" s="16">
        <v>0</v>
      </c>
      <c r="I151" s="16">
        <v>0</v>
      </c>
      <c r="J151" s="16">
        <v>1969999.9999998</v>
      </c>
      <c r="K151" s="16">
        <v>755599.99999995856</v>
      </c>
      <c r="L151" s="16">
        <v>0</v>
      </c>
      <c r="M151" s="16">
        <v>613000</v>
      </c>
      <c r="N151" s="16">
        <v>1501000</v>
      </c>
      <c r="O151" s="16">
        <v>422038</v>
      </c>
      <c r="P151" s="33">
        <f t="shared" si="13"/>
        <v>5261637.9999997588</v>
      </c>
      <c r="Q151" s="22">
        <f t="shared" si="14"/>
        <v>5261637.9999997588</v>
      </c>
      <c r="R151" t="b">
        <f t="shared" si="15"/>
        <v>1</v>
      </c>
    </row>
    <row r="152" spans="1:18" ht="15.75" x14ac:dyDescent="0.3">
      <c r="A152" s="18">
        <f t="shared" si="16"/>
        <v>43978</v>
      </c>
      <c r="B152" s="19">
        <v>6269356.0000001043</v>
      </c>
      <c r="C152" s="20" t="str">
        <f t="shared" si="12"/>
        <v>USG (US gallons)</v>
      </c>
      <c r="D152" s="21" t="str">
        <f>VLOOKUP(WEEKDAY(A152),[1]weekday!$A$2:$B$8,2,0)</f>
        <v>Wed</v>
      </c>
      <c r="E152" s="17">
        <v>148</v>
      </c>
      <c r="F152" s="18">
        <f t="shared" si="17"/>
        <v>43978</v>
      </c>
      <c r="G152" s="16">
        <v>0</v>
      </c>
      <c r="H152" s="16">
        <v>0</v>
      </c>
      <c r="I152" s="16">
        <v>0</v>
      </c>
      <c r="J152" s="16">
        <v>3090000.0000001453</v>
      </c>
      <c r="K152" s="16">
        <v>755599.99999995856</v>
      </c>
      <c r="L152" s="16">
        <v>12000</v>
      </c>
      <c r="M152" s="16">
        <v>613000</v>
      </c>
      <c r="N152" s="16">
        <v>1410000</v>
      </c>
      <c r="O152" s="16">
        <v>388756</v>
      </c>
      <c r="P152" s="33">
        <f t="shared" si="13"/>
        <v>6269356.0000001043</v>
      </c>
      <c r="Q152" s="22">
        <f t="shared" si="14"/>
        <v>6269356.0000001043</v>
      </c>
      <c r="R152" t="b">
        <f t="shared" si="15"/>
        <v>1</v>
      </c>
    </row>
    <row r="153" spans="1:18" ht="15.75" x14ac:dyDescent="0.3">
      <c r="A153" s="18">
        <f t="shared" si="16"/>
        <v>43979</v>
      </c>
      <c r="B153" s="19">
        <v>7445775.9999999767</v>
      </c>
      <c r="C153" s="20" t="str">
        <f t="shared" si="12"/>
        <v>USG (US gallons)</v>
      </c>
      <c r="D153" s="21" t="str">
        <f>VLOOKUP(WEEKDAY(A153),[1]weekday!$A$2:$B$8,2,0)</f>
        <v>Thu</v>
      </c>
      <c r="E153" s="17">
        <v>149</v>
      </c>
      <c r="F153" s="18">
        <f t="shared" si="17"/>
        <v>43979</v>
      </c>
      <c r="G153" s="16">
        <v>79527</v>
      </c>
      <c r="H153" s="16">
        <v>0</v>
      </c>
      <c r="I153" s="16">
        <v>0</v>
      </c>
      <c r="J153" s="16">
        <v>1730000.0000000182</v>
      </c>
      <c r="K153" s="16">
        <v>755599.99999995856</v>
      </c>
      <c r="L153" s="16">
        <v>2783000</v>
      </c>
      <c r="M153" s="16">
        <v>158000</v>
      </c>
      <c r="N153" s="16">
        <v>1487000</v>
      </c>
      <c r="O153" s="16">
        <v>452649</v>
      </c>
      <c r="P153" s="16">
        <f t="shared" si="13"/>
        <v>7445775.9999999767</v>
      </c>
      <c r="Q153" s="22">
        <f t="shared" si="14"/>
        <v>7445775.9999999767</v>
      </c>
      <c r="R153" t="b">
        <f t="shared" si="15"/>
        <v>1</v>
      </c>
    </row>
    <row r="154" spans="1:18" ht="15.75" x14ac:dyDescent="0.3">
      <c r="A154" s="18">
        <f t="shared" si="16"/>
        <v>43980</v>
      </c>
      <c r="B154" s="19">
        <v>7595772.0000001322</v>
      </c>
      <c r="C154" s="20" t="str">
        <f t="shared" si="12"/>
        <v>USG (US gallons)</v>
      </c>
      <c r="D154" s="21" t="str">
        <f>VLOOKUP(WEEKDAY(A154),[1]weekday!$A$2:$B$8,2,0)</f>
        <v>Fri</v>
      </c>
      <c r="E154" s="17">
        <v>150</v>
      </c>
      <c r="F154" s="18">
        <f t="shared" si="17"/>
        <v>43980</v>
      </c>
      <c r="G154" s="16">
        <v>244</v>
      </c>
      <c r="H154" s="16">
        <v>0</v>
      </c>
      <c r="I154" s="16">
        <v>0</v>
      </c>
      <c r="J154" s="16">
        <v>1690000.0000000545</v>
      </c>
      <c r="K154" s="16">
        <v>641900.00000007788</v>
      </c>
      <c r="L154" s="16">
        <v>2698000</v>
      </c>
      <c r="M154" s="16">
        <v>729000</v>
      </c>
      <c r="N154" s="16">
        <v>1342000</v>
      </c>
      <c r="O154" s="16">
        <v>494628</v>
      </c>
      <c r="P154" s="16">
        <f t="shared" si="13"/>
        <v>7595772.0000001322</v>
      </c>
      <c r="Q154" s="22">
        <f t="shared" si="14"/>
        <v>7595772.0000001322</v>
      </c>
      <c r="R154" t="b">
        <f t="shared" si="15"/>
        <v>1</v>
      </c>
    </row>
    <row r="155" spans="1:18" ht="15.75" x14ac:dyDescent="0.3">
      <c r="A155" s="18">
        <f t="shared" si="16"/>
        <v>43981</v>
      </c>
      <c r="B155" s="19">
        <v>7763336.0000000298</v>
      </c>
      <c r="C155" s="20" t="str">
        <f t="shared" si="12"/>
        <v>USG (US gallons)</v>
      </c>
      <c r="D155" s="21" t="str">
        <f>VLOOKUP(WEEKDAY(A155),[1]weekday!$A$2:$B$8,2,0)</f>
        <v>Sat</v>
      </c>
      <c r="E155" s="17">
        <v>151</v>
      </c>
      <c r="F155" s="18">
        <f t="shared" si="17"/>
        <v>43981</v>
      </c>
      <c r="G155" s="16">
        <v>248</v>
      </c>
      <c r="H155" s="16">
        <v>0</v>
      </c>
      <c r="I155" s="16">
        <v>0</v>
      </c>
      <c r="J155" s="16">
        <v>1579999.9999999274</v>
      </c>
      <c r="K155" s="16">
        <v>329300.00000010297</v>
      </c>
      <c r="L155" s="16">
        <v>2927000</v>
      </c>
      <c r="M155" s="16">
        <v>875000</v>
      </c>
      <c r="N155" s="16">
        <v>1514000</v>
      </c>
      <c r="O155" s="16">
        <v>537788</v>
      </c>
      <c r="P155" s="16">
        <f t="shared" si="13"/>
        <v>7763336.0000000298</v>
      </c>
      <c r="Q155" s="22">
        <f t="shared" si="14"/>
        <v>7763336.0000000298</v>
      </c>
      <c r="R155" t="b">
        <f t="shared" si="15"/>
        <v>1</v>
      </c>
    </row>
    <row r="156" spans="1:18" ht="15.75" x14ac:dyDescent="0.3">
      <c r="A156" s="18">
        <f t="shared" si="16"/>
        <v>43982</v>
      </c>
      <c r="B156" s="19">
        <v>7811623.0000000279</v>
      </c>
      <c r="C156" s="20" t="str">
        <f t="shared" si="12"/>
        <v>USG (US gallons)</v>
      </c>
      <c r="D156" s="21" t="str">
        <f>VLOOKUP(WEEKDAY(A156),[1]weekday!$A$2:$B$8,2,0)</f>
        <v>Sun</v>
      </c>
      <c r="E156" s="17">
        <v>152</v>
      </c>
      <c r="F156" s="18">
        <f t="shared" si="17"/>
        <v>43982</v>
      </c>
      <c r="G156" s="16">
        <v>159</v>
      </c>
      <c r="H156" s="16">
        <v>0</v>
      </c>
      <c r="I156" s="16">
        <v>0</v>
      </c>
      <c r="J156" s="16">
        <v>2000000</v>
      </c>
      <c r="K156" s="16">
        <v>486300.00000002841</v>
      </c>
      <c r="L156" s="16">
        <v>3051000</v>
      </c>
      <c r="M156" s="16">
        <v>463000</v>
      </c>
      <c r="N156" s="16">
        <v>1444000</v>
      </c>
      <c r="O156" s="16">
        <v>367164</v>
      </c>
      <c r="P156" s="16">
        <f t="shared" si="13"/>
        <v>7811623.0000000279</v>
      </c>
      <c r="Q156" s="22">
        <f t="shared" si="14"/>
        <v>7811623.0000000279</v>
      </c>
      <c r="R156" t="b">
        <f t="shared" si="15"/>
        <v>1</v>
      </c>
    </row>
    <row r="157" spans="1:18" ht="15.75" x14ac:dyDescent="0.3">
      <c r="A157" s="18">
        <f t="shared" si="16"/>
        <v>43983</v>
      </c>
      <c r="B157" s="19">
        <v>6809369.0000001164</v>
      </c>
      <c r="C157" s="20" t="str">
        <f t="shared" si="12"/>
        <v>USG (US gallons)</v>
      </c>
      <c r="D157" s="21" t="str">
        <f>VLOOKUP(WEEKDAY(A157),[1]weekday!$A$2:$B$8,2,0)</f>
        <v>Mon</v>
      </c>
      <c r="E157" s="17">
        <v>153</v>
      </c>
      <c r="F157" s="18">
        <f t="shared" si="17"/>
        <v>43983</v>
      </c>
      <c r="G157" s="16">
        <v>25</v>
      </c>
      <c r="H157" s="16">
        <v>0</v>
      </c>
      <c r="I157" s="16">
        <v>0</v>
      </c>
      <c r="J157" s="16">
        <v>1250000</v>
      </c>
      <c r="K157" s="16">
        <v>322000.00000011642</v>
      </c>
      <c r="L157" s="16">
        <v>2569000</v>
      </c>
      <c r="M157" s="16">
        <v>686000</v>
      </c>
      <c r="N157" s="16">
        <v>1452000</v>
      </c>
      <c r="O157" s="16">
        <v>530344</v>
      </c>
      <c r="P157" s="16">
        <f t="shared" si="13"/>
        <v>6809369.0000001164</v>
      </c>
      <c r="Q157" s="22">
        <f t="shared" si="14"/>
        <v>6809369.0000001164</v>
      </c>
      <c r="R157" t="b">
        <f t="shared" si="15"/>
        <v>1</v>
      </c>
    </row>
    <row r="158" spans="1:18" ht="15.75" x14ac:dyDescent="0.3">
      <c r="A158" s="18">
        <f t="shared" si="16"/>
        <v>43984</v>
      </c>
      <c r="B158" s="19">
        <v>8026786.9999998063</v>
      </c>
      <c r="C158" s="20" t="str">
        <f t="shared" si="12"/>
        <v>USG (US gallons)</v>
      </c>
      <c r="D158" s="21" t="str">
        <f>VLOOKUP(WEEKDAY(A158),[1]weekday!$A$2:$B$8,2,0)</f>
        <v>Tue</v>
      </c>
      <c r="E158" s="17">
        <v>154</v>
      </c>
      <c r="F158" s="18">
        <f t="shared" si="17"/>
        <v>43984</v>
      </c>
      <c r="G158" s="16">
        <v>155285</v>
      </c>
      <c r="H158" s="16">
        <v>0</v>
      </c>
      <c r="I158" s="16">
        <v>160</v>
      </c>
      <c r="J158" s="16">
        <v>1679999.9999998363</v>
      </c>
      <c r="K158" s="16">
        <v>637799.9999999702</v>
      </c>
      <c r="L158" s="16">
        <v>2756000</v>
      </c>
      <c r="M158" s="16">
        <v>844000</v>
      </c>
      <c r="N158" s="16">
        <v>1457000</v>
      </c>
      <c r="O158" s="16">
        <v>496542</v>
      </c>
      <c r="P158" s="16">
        <f t="shared" si="13"/>
        <v>8026786.9999998063</v>
      </c>
      <c r="Q158" s="22">
        <f t="shared" si="14"/>
        <v>8026786.9999998063</v>
      </c>
      <c r="R158" t="b">
        <f t="shared" si="15"/>
        <v>1</v>
      </c>
    </row>
    <row r="159" spans="1:18" ht="15.75" x14ac:dyDescent="0.3">
      <c r="A159" s="18">
        <f t="shared" si="16"/>
        <v>43985</v>
      </c>
      <c r="B159" s="19">
        <v>7790120.0000001304</v>
      </c>
      <c r="C159" s="20" t="str">
        <f t="shared" si="12"/>
        <v>USG (US gallons)</v>
      </c>
      <c r="D159" s="21" t="str">
        <f>VLOOKUP(WEEKDAY(A159),[1]weekday!$A$2:$B$8,2,0)</f>
        <v>Wed</v>
      </c>
      <c r="E159" s="17">
        <v>155</v>
      </c>
      <c r="F159" s="18">
        <f t="shared" si="17"/>
        <v>43985</v>
      </c>
      <c r="G159" s="16">
        <v>49780</v>
      </c>
      <c r="H159" s="16">
        <v>0</v>
      </c>
      <c r="I159" s="16">
        <v>18</v>
      </c>
      <c r="J159" s="16">
        <v>2000000</v>
      </c>
      <c r="K159" s="16">
        <v>393500.00000013097</v>
      </c>
      <c r="L159" s="16">
        <v>2778000</v>
      </c>
      <c r="M159" s="16">
        <v>545000</v>
      </c>
      <c r="N159" s="16">
        <v>1484000</v>
      </c>
      <c r="O159" s="16">
        <v>539822</v>
      </c>
      <c r="P159" s="16">
        <f t="shared" si="13"/>
        <v>7790120.0000001304</v>
      </c>
      <c r="Q159" s="22">
        <f t="shared" si="14"/>
        <v>7790120.0000001304</v>
      </c>
      <c r="R159" t="b">
        <f t="shared" si="15"/>
        <v>1</v>
      </c>
    </row>
    <row r="160" spans="1:18" ht="15.75" x14ac:dyDescent="0.3">
      <c r="A160" s="18">
        <f t="shared" si="16"/>
        <v>43986</v>
      </c>
      <c r="B160" s="19">
        <v>8092419.9999998733</v>
      </c>
      <c r="C160" s="20" t="str">
        <f t="shared" si="12"/>
        <v>USG (US gallons)</v>
      </c>
      <c r="D160" s="21" t="str">
        <f>VLOOKUP(WEEKDAY(A160),[1]weekday!$A$2:$B$8,2,0)</f>
        <v>Thu</v>
      </c>
      <c r="E160" s="17">
        <v>156</v>
      </c>
      <c r="F160" s="18">
        <f t="shared" si="17"/>
        <v>43986</v>
      </c>
      <c r="G160" s="16">
        <v>141198</v>
      </c>
      <c r="H160" s="16">
        <v>0</v>
      </c>
      <c r="I160" s="16">
        <v>2</v>
      </c>
      <c r="J160" s="16">
        <v>1690000.0000000545</v>
      </c>
      <c r="K160" s="16">
        <v>622099.99999981851</v>
      </c>
      <c r="L160" s="16">
        <v>2778000</v>
      </c>
      <c r="M160" s="16">
        <v>893000</v>
      </c>
      <c r="N160" s="16">
        <v>1400000</v>
      </c>
      <c r="O160" s="16">
        <v>568120</v>
      </c>
      <c r="P160" s="16">
        <f t="shared" si="13"/>
        <v>8092419.9999998733</v>
      </c>
      <c r="Q160" s="22">
        <f t="shared" si="14"/>
        <v>8092419.9999998733</v>
      </c>
      <c r="R160" t="b">
        <f t="shared" si="15"/>
        <v>1</v>
      </c>
    </row>
    <row r="161" spans="1:18" ht="15.75" x14ac:dyDescent="0.3">
      <c r="A161" s="18">
        <f t="shared" si="16"/>
        <v>43987</v>
      </c>
      <c r="B161" s="19">
        <v>8516443.0000001155</v>
      </c>
      <c r="C161" s="20" t="str">
        <f t="shared" si="12"/>
        <v>USG (US gallons)</v>
      </c>
      <c r="D161" s="21" t="str">
        <f>VLOOKUP(WEEKDAY(A161),[1]weekday!$A$2:$B$8,2,0)</f>
        <v>Fri</v>
      </c>
      <c r="E161" s="17">
        <v>157</v>
      </c>
      <c r="F161" s="18">
        <f t="shared" si="17"/>
        <v>43987</v>
      </c>
      <c r="G161" s="16">
        <v>37137</v>
      </c>
      <c r="H161" s="16">
        <v>0</v>
      </c>
      <c r="I161" s="16">
        <v>0</v>
      </c>
      <c r="J161" s="16">
        <v>2460000.0000000363</v>
      </c>
      <c r="K161" s="16">
        <v>533200.00000007893</v>
      </c>
      <c r="L161" s="16">
        <v>2856000</v>
      </c>
      <c r="M161" s="16">
        <v>459000</v>
      </c>
      <c r="N161" s="16">
        <v>1562000</v>
      </c>
      <c r="O161" s="16">
        <v>609106</v>
      </c>
      <c r="P161" s="16">
        <f t="shared" si="13"/>
        <v>8516443.0000001155</v>
      </c>
      <c r="Q161" s="22">
        <f t="shared" si="14"/>
        <v>8516443.0000001155</v>
      </c>
      <c r="R161" t="b">
        <f t="shared" si="15"/>
        <v>1</v>
      </c>
    </row>
    <row r="162" spans="1:18" ht="15.75" x14ac:dyDescent="0.3">
      <c r="A162" s="18">
        <f t="shared" si="16"/>
        <v>43988</v>
      </c>
      <c r="B162" s="19">
        <v>5705550.9999999292</v>
      </c>
      <c r="C162" s="20" t="str">
        <f t="shared" si="12"/>
        <v>USG (US gallons)</v>
      </c>
      <c r="D162" s="21" t="str">
        <f>VLOOKUP(WEEKDAY(A162),[1]weekday!$A$2:$B$8,2,0)</f>
        <v>Sat</v>
      </c>
      <c r="E162" s="17">
        <v>158</v>
      </c>
      <c r="F162" s="18">
        <f t="shared" si="17"/>
        <v>43988</v>
      </c>
      <c r="G162" s="16">
        <v>233429</v>
      </c>
      <c r="H162" s="16">
        <v>0</v>
      </c>
      <c r="I162" s="16">
        <v>0</v>
      </c>
      <c r="J162" s="16">
        <v>1429999.9999998363</v>
      </c>
      <c r="K162" s="16">
        <v>870100.00000009313</v>
      </c>
      <c r="L162" s="16">
        <v>498000</v>
      </c>
      <c r="M162" s="16">
        <v>334000</v>
      </c>
      <c r="N162" s="16">
        <v>1558000</v>
      </c>
      <c r="O162" s="16">
        <v>782022</v>
      </c>
      <c r="P162" s="16">
        <f t="shared" si="13"/>
        <v>5705550.9999999292</v>
      </c>
      <c r="Q162" s="22">
        <f t="shared" si="14"/>
        <v>5705550.9999999292</v>
      </c>
      <c r="R162" t="b">
        <f t="shared" si="15"/>
        <v>1</v>
      </c>
    </row>
    <row r="163" spans="1:18" ht="15.75" x14ac:dyDescent="0.3">
      <c r="A163" s="18">
        <f t="shared" si="16"/>
        <v>43989</v>
      </c>
      <c r="B163" s="19">
        <v>4508902.9999997541</v>
      </c>
      <c r="C163" s="20" t="str">
        <f t="shared" si="12"/>
        <v>USG (US gallons)</v>
      </c>
      <c r="D163" s="21" t="str">
        <f>VLOOKUP(WEEKDAY(A163),[1]weekday!$A$2:$B$8,2,0)</f>
        <v>Sun</v>
      </c>
      <c r="E163" s="17">
        <v>159</v>
      </c>
      <c r="F163" s="18">
        <f t="shared" si="17"/>
        <v>43989</v>
      </c>
      <c r="G163" s="16">
        <v>135684</v>
      </c>
      <c r="H163" s="16">
        <v>0</v>
      </c>
      <c r="I163" s="16">
        <v>0</v>
      </c>
      <c r="J163" s="16">
        <v>1539999.9999999637</v>
      </c>
      <c r="K163" s="16">
        <v>698299.9999997901</v>
      </c>
      <c r="L163" s="16">
        <v>58000</v>
      </c>
      <c r="M163" s="16">
        <v>34000</v>
      </c>
      <c r="N163" s="16">
        <v>1296000</v>
      </c>
      <c r="O163" s="16">
        <v>746919</v>
      </c>
      <c r="P163" s="16">
        <f t="shared" si="13"/>
        <v>4508902.9999997541</v>
      </c>
      <c r="Q163" s="22">
        <f t="shared" si="14"/>
        <v>4508902.9999997541</v>
      </c>
      <c r="R163" t="b">
        <f t="shared" si="15"/>
        <v>1</v>
      </c>
    </row>
    <row r="164" spans="1:18" ht="15.75" x14ac:dyDescent="0.3">
      <c r="A164" s="18">
        <f t="shared" si="16"/>
        <v>43990</v>
      </c>
      <c r="B164" s="19">
        <v>6259542.0000003893</v>
      </c>
      <c r="C164" s="20" t="str">
        <f t="shared" si="12"/>
        <v>USG (US gallons)</v>
      </c>
      <c r="D164" s="21" t="str">
        <f>VLOOKUP(WEEKDAY(A164),[1]weekday!$A$2:$B$8,2,0)</f>
        <v>Mon</v>
      </c>
      <c r="E164" s="17">
        <v>160</v>
      </c>
      <c r="F164" s="18">
        <f t="shared" si="17"/>
        <v>43990</v>
      </c>
      <c r="G164" s="16">
        <v>23</v>
      </c>
      <c r="H164" s="16">
        <v>0</v>
      </c>
      <c r="I164" s="16">
        <v>0</v>
      </c>
      <c r="J164" s="16">
        <v>1220000.0000002547</v>
      </c>
      <c r="K164" s="16">
        <v>36600.000000134969</v>
      </c>
      <c r="L164" s="16">
        <v>2127000</v>
      </c>
      <c r="M164" s="16">
        <v>656000</v>
      </c>
      <c r="N164" s="16">
        <v>1473000</v>
      </c>
      <c r="O164" s="16">
        <v>746919</v>
      </c>
      <c r="P164" s="16">
        <f t="shared" si="13"/>
        <v>6259542.0000003893</v>
      </c>
      <c r="Q164" s="22">
        <f t="shared" si="14"/>
        <v>6259542.0000003893</v>
      </c>
      <c r="R164" t="b">
        <f t="shared" si="15"/>
        <v>1</v>
      </c>
    </row>
    <row r="165" spans="1:18" ht="15.75" x14ac:dyDescent="0.3">
      <c r="A165" s="18">
        <f t="shared" si="16"/>
        <v>43991</v>
      </c>
      <c r="B165" s="19">
        <v>7052110.9999998137</v>
      </c>
      <c r="C165" s="20" t="str">
        <f t="shared" si="12"/>
        <v>USG (US gallons)</v>
      </c>
      <c r="D165" s="21" t="str">
        <f>VLOOKUP(WEEKDAY(A165),[1]weekday!$A$2:$B$8,2,0)</f>
        <v>Tue</v>
      </c>
      <c r="E165" s="17">
        <v>161</v>
      </c>
      <c r="F165" s="18">
        <f t="shared" si="17"/>
        <v>43991</v>
      </c>
      <c r="G165" s="16">
        <v>106628</v>
      </c>
      <c r="H165" s="16">
        <v>0</v>
      </c>
      <c r="I165" s="16">
        <v>0</v>
      </c>
      <c r="J165" s="16">
        <v>1329999.9999999274</v>
      </c>
      <c r="K165" s="16">
        <v>554799.9999998865</v>
      </c>
      <c r="L165" s="16">
        <v>2375000</v>
      </c>
      <c r="M165" s="16">
        <v>820000</v>
      </c>
      <c r="N165" s="16">
        <v>1409000</v>
      </c>
      <c r="O165" s="16">
        <v>456683</v>
      </c>
      <c r="P165" s="16">
        <f t="shared" si="13"/>
        <v>7052110.9999998137</v>
      </c>
      <c r="Q165" s="22">
        <f t="shared" si="14"/>
        <v>7052110.9999998137</v>
      </c>
      <c r="R165" t="b">
        <f t="shared" si="15"/>
        <v>1</v>
      </c>
    </row>
    <row r="166" spans="1:18" ht="15.75" x14ac:dyDescent="0.3">
      <c r="A166" s="18">
        <f t="shared" si="16"/>
        <v>43992</v>
      </c>
      <c r="B166" s="19">
        <v>8020715.000000081</v>
      </c>
      <c r="C166" s="20" t="str">
        <f t="shared" si="12"/>
        <v>USG (US gallons)</v>
      </c>
      <c r="D166" s="21" t="str">
        <f>VLOOKUP(WEEKDAY(A166),[1]weekday!$A$2:$B$8,2,0)</f>
        <v>Wed</v>
      </c>
      <c r="E166" s="17">
        <v>162</v>
      </c>
      <c r="F166" s="18">
        <f t="shared" si="17"/>
        <v>43992</v>
      </c>
      <c r="G166" s="16">
        <v>71</v>
      </c>
      <c r="H166" s="16">
        <v>0</v>
      </c>
      <c r="I166" s="16">
        <v>0</v>
      </c>
      <c r="J166" s="16">
        <v>2019999.9999999818</v>
      </c>
      <c r="K166" s="16">
        <v>545800.0000000993</v>
      </c>
      <c r="L166" s="16">
        <v>2994000</v>
      </c>
      <c r="M166" s="16">
        <v>392000</v>
      </c>
      <c r="N166" s="16">
        <v>1496000</v>
      </c>
      <c r="O166" s="16">
        <v>572844</v>
      </c>
      <c r="P166" s="16">
        <f t="shared" si="13"/>
        <v>8020715.000000081</v>
      </c>
      <c r="Q166" s="22">
        <f t="shared" si="14"/>
        <v>8020715.000000081</v>
      </c>
      <c r="R166" t="b">
        <f t="shared" si="15"/>
        <v>1</v>
      </c>
    </row>
    <row r="167" spans="1:18" ht="15.75" x14ac:dyDescent="0.3">
      <c r="A167" s="18">
        <f t="shared" si="16"/>
        <v>43993</v>
      </c>
      <c r="B167" s="19">
        <v>8402126.0000000093</v>
      </c>
      <c r="C167" s="20" t="str">
        <f t="shared" si="12"/>
        <v>USG (US gallons)</v>
      </c>
      <c r="D167" s="21" t="str">
        <f>VLOOKUP(WEEKDAY(A167),[1]weekday!$A$2:$B$8,2,0)</f>
        <v>Thu</v>
      </c>
      <c r="E167" s="17">
        <v>163</v>
      </c>
      <c r="F167" s="18">
        <f t="shared" si="17"/>
        <v>43993</v>
      </c>
      <c r="G167" s="16">
        <v>209846</v>
      </c>
      <c r="H167" s="16">
        <v>0</v>
      </c>
      <c r="I167" s="16">
        <v>146</v>
      </c>
      <c r="J167" s="16">
        <v>1610000.0000001274</v>
      </c>
      <c r="K167" s="16">
        <v>677099.99999988219</v>
      </c>
      <c r="L167" s="16">
        <v>2770000</v>
      </c>
      <c r="M167" s="16">
        <v>1094000</v>
      </c>
      <c r="N167" s="16">
        <v>1458000</v>
      </c>
      <c r="O167" s="16">
        <v>583034</v>
      </c>
      <c r="P167" s="16">
        <f t="shared" si="13"/>
        <v>8402126.0000000093</v>
      </c>
      <c r="Q167" s="22">
        <f t="shared" si="14"/>
        <v>8402126.0000000093</v>
      </c>
      <c r="R167" t="b">
        <f t="shared" si="15"/>
        <v>1</v>
      </c>
    </row>
    <row r="168" spans="1:18" ht="15.75" x14ac:dyDescent="0.3">
      <c r="A168" s="18">
        <f t="shared" si="16"/>
        <v>43994</v>
      </c>
      <c r="B168" s="19">
        <v>8196839.9999997672</v>
      </c>
      <c r="C168" s="20" t="str">
        <f t="shared" si="12"/>
        <v>USG (US gallons)</v>
      </c>
      <c r="D168" s="21" t="str">
        <f>VLOOKUP(WEEKDAY(A168),[1]weekday!$A$2:$B$8,2,0)</f>
        <v>Fri</v>
      </c>
      <c r="E168" s="17">
        <v>164</v>
      </c>
      <c r="F168" s="18">
        <f t="shared" si="17"/>
        <v>43994</v>
      </c>
      <c r="G168" s="16">
        <v>407</v>
      </c>
      <c r="H168" s="16">
        <v>0</v>
      </c>
      <c r="I168" s="16">
        <v>0</v>
      </c>
      <c r="J168" s="16">
        <v>1879999.9999996545</v>
      </c>
      <c r="K168" s="16">
        <v>585600.00000011316</v>
      </c>
      <c r="L168" s="16">
        <v>2901000</v>
      </c>
      <c r="M168" s="16">
        <v>823000</v>
      </c>
      <c r="N168" s="16">
        <v>1515000</v>
      </c>
      <c r="O168" s="16">
        <v>491833</v>
      </c>
      <c r="P168" s="16">
        <f t="shared" si="13"/>
        <v>8196839.9999997672</v>
      </c>
      <c r="Q168" s="22">
        <f t="shared" si="14"/>
        <v>8196839.9999997672</v>
      </c>
      <c r="R168" t="b">
        <f t="shared" si="15"/>
        <v>1</v>
      </c>
    </row>
    <row r="169" spans="1:18" ht="15.75" x14ac:dyDescent="0.3">
      <c r="A169" s="18">
        <f t="shared" si="16"/>
        <v>43995</v>
      </c>
      <c r="B169" s="19">
        <v>6080840.9999999404</v>
      </c>
      <c r="C169" s="20" t="str">
        <f t="shared" si="12"/>
        <v>USG (US gallons)</v>
      </c>
      <c r="D169" s="21" t="str">
        <f>VLOOKUP(WEEKDAY(A169),[1]weekday!$A$2:$B$8,2,0)</f>
        <v>Sat</v>
      </c>
      <c r="E169" s="17">
        <v>165</v>
      </c>
      <c r="F169" s="18">
        <f t="shared" si="17"/>
        <v>43995</v>
      </c>
      <c r="G169" s="16">
        <v>1201</v>
      </c>
      <c r="H169" s="16">
        <v>0</v>
      </c>
      <c r="I169" s="16">
        <v>0</v>
      </c>
      <c r="J169" s="16">
        <v>1480000.0000000182</v>
      </c>
      <c r="K169" s="16">
        <v>248499.99999992177</v>
      </c>
      <c r="L169" s="16">
        <v>1877000</v>
      </c>
      <c r="M169" s="16">
        <v>736000</v>
      </c>
      <c r="N169" s="16">
        <v>1357000</v>
      </c>
      <c r="O169" s="16">
        <v>381140</v>
      </c>
      <c r="P169" s="16">
        <f t="shared" si="13"/>
        <v>6080840.9999999404</v>
      </c>
      <c r="Q169" s="22">
        <f t="shared" si="14"/>
        <v>6080840.9999999404</v>
      </c>
      <c r="R169" t="b">
        <f t="shared" si="15"/>
        <v>1</v>
      </c>
    </row>
    <row r="170" spans="1:18" ht="15.75" x14ac:dyDescent="0.3">
      <c r="A170" s="18">
        <f t="shared" si="16"/>
        <v>43996</v>
      </c>
      <c r="B170" s="19">
        <v>5297811.0000000726</v>
      </c>
      <c r="C170" s="20" t="str">
        <f t="shared" si="12"/>
        <v>USG (US gallons)</v>
      </c>
      <c r="D170" s="21" t="str">
        <f>VLOOKUP(WEEKDAY(A170),[1]weekday!$A$2:$B$8,2,0)</f>
        <v>Sun</v>
      </c>
      <c r="E170" s="17">
        <v>166</v>
      </c>
      <c r="F170" s="18">
        <f t="shared" si="17"/>
        <v>43996</v>
      </c>
      <c r="G170" s="16">
        <v>44</v>
      </c>
      <c r="H170" s="16">
        <v>0</v>
      </c>
      <c r="I170" s="16">
        <v>0</v>
      </c>
      <c r="J170" s="16">
        <v>1170000.0000000726</v>
      </c>
      <c r="K170" s="16">
        <v>0</v>
      </c>
      <c r="L170" s="16">
        <v>2355000</v>
      </c>
      <c r="M170" s="16">
        <v>0</v>
      </c>
      <c r="N170" s="16">
        <v>1397000</v>
      </c>
      <c r="O170" s="16">
        <v>375767</v>
      </c>
      <c r="P170" s="16">
        <f t="shared" si="13"/>
        <v>5297811.0000000726</v>
      </c>
      <c r="Q170" s="22">
        <f t="shared" si="14"/>
        <v>5297811.0000000726</v>
      </c>
      <c r="R170" t="b">
        <f t="shared" si="15"/>
        <v>1</v>
      </c>
    </row>
    <row r="171" spans="1:18" ht="15.75" x14ac:dyDescent="0.3">
      <c r="A171" s="18">
        <f t="shared" si="16"/>
        <v>43997</v>
      </c>
      <c r="B171" s="19">
        <v>6911092.0000000084</v>
      </c>
      <c r="C171" s="20" t="str">
        <f t="shared" si="12"/>
        <v>USG (US gallons)</v>
      </c>
      <c r="D171" s="21" t="str">
        <f>VLOOKUP(WEEKDAY(A171),[1]weekday!$A$2:$B$8,2,0)</f>
        <v>Mon</v>
      </c>
      <c r="E171" s="17">
        <v>167</v>
      </c>
      <c r="F171" s="18">
        <f t="shared" si="17"/>
        <v>43997</v>
      </c>
      <c r="G171" s="16">
        <v>25</v>
      </c>
      <c r="H171" s="16">
        <v>0</v>
      </c>
      <c r="I171" s="16">
        <v>0</v>
      </c>
      <c r="J171" s="16">
        <v>1269999.9999999818</v>
      </c>
      <c r="K171" s="16">
        <v>563300.00000002654</v>
      </c>
      <c r="L171" s="16">
        <v>2341000</v>
      </c>
      <c r="M171" s="16">
        <v>939000</v>
      </c>
      <c r="N171" s="16">
        <v>1422000</v>
      </c>
      <c r="O171" s="16">
        <v>375767</v>
      </c>
      <c r="P171" s="16">
        <f t="shared" si="13"/>
        <v>6911092.0000000084</v>
      </c>
      <c r="Q171" s="22">
        <f t="shared" si="14"/>
        <v>6911092.0000000084</v>
      </c>
      <c r="R171" t="b">
        <f t="shared" si="15"/>
        <v>1</v>
      </c>
    </row>
    <row r="172" spans="1:18" ht="15.75" x14ac:dyDescent="0.3">
      <c r="A172" s="18">
        <f t="shared" si="16"/>
        <v>43998</v>
      </c>
      <c r="B172" s="19">
        <v>5859164.000000041</v>
      </c>
      <c r="C172" s="20" t="str">
        <f t="shared" si="12"/>
        <v>USG (US gallons)</v>
      </c>
      <c r="D172" s="21" t="str">
        <f>VLOOKUP(WEEKDAY(A172),[1]weekday!$A$2:$B$8,2,0)</f>
        <v>Tue</v>
      </c>
      <c r="E172" s="17">
        <v>168</v>
      </c>
      <c r="F172" s="18">
        <f t="shared" si="17"/>
        <v>43998</v>
      </c>
      <c r="G172" s="16">
        <v>226995</v>
      </c>
      <c r="H172" s="16">
        <v>0</v>
      </c>
      <c r="I172" s="16">
        <v>0</v>
      </c>
      <c r="J172" s="16">
        <v>130000.00000010914</v>
      </c>
      <c r="K172" s="16">
        <v>692299.99999993201</v>
      </c>
      <c r="L172" s="16">
        <v>2314000</v>
      </c>
      <c r="M172" s="16">
        <v>557000</v>
      </c>
      <c r="N172" s="16">
        <v>1445000</v>
      </c>
      <c r="O172" s="16">
        <v>493869</v>
      </c>
      <c r="P172" s="16">
        <f t="shared" si="13"/>
        <v>5859164.000000041</v>
      </c>
      <c r="Q172" s="22">
        <f t="shared" si="14"/>
        <v>5859164.000000041</v>
      </c>
      <c r="R172" t="b">
        <f t="shared" si="15"/>
        <v>1</v>
      </c>
    </row>
    <row r="173" spans="1:18" ht="15.75" x14ac:dyDescent="0.3">
      <c r="A173" s="18">
        <f t="shared" si="16"/>
        <v>43999</v>
      </c>
      <c r="B173" s="19">
        <v>6272996.0000002421</v>
      </c>
      <c r="C173" s="20" t="str">
        <f t="shared" si="12"/>
        <v>USG (US gallons)</v>
      </c>
      <c r="D173" s="21" t="str">
        <f>VLOOKUP(WEEKDAY(A173),[1]weekday!$A$2:$B$8,2,0)</f>
        <v>Wed</v>
      </c>
      <c r="E173" s="17">
        <v>169</v>
      </c>
      <c r="F173" s="18">
        <f t="shared" si="17"/>
        <v>43999</v>
      </c>
      <c r="G173" s="16">
        <v>5973</v>
      </c>
      <c r="H173" s="16">
        <v>0</v>
      </c>
      <c r="I173" s="16">
        <v>192</v>
      </c>
      <c r="J173" s="16">
        <v>1380000.0000001092</v>
      </c>
      <c r="K173" s="16">
        <v>238600.00000013315</v>
      </c>
      <c r="L173" s="16">
        <v>2397000</v>
      </c>
      <c r="M173" s="16">
        <v>428000</v>
      </c>
      <c r="N173" s="16">
        <v>1407000</v>
      </c>
      <c r="O173" s="16">
        <v>416231</v>
      </c>
      <c r="P173" s="16">
        <f t="shared" si="13"/>
        <v>6272996.0000002421</v>
      </c>
      <c r="Q173" s="22">
        <f t="shared" si="14"/>
        <v>6272996.0000002421</v>
      </c>
      <c r="R173" t="b">
        <f t="shared" si="15"/>
        <v>1</v>
      </c>
    </row>
    <row r="174" spans="1:18" ht="15.75" x14ac:dyDescent="0.3">
      <c r="A174" s="18">
        <f t="shared" si="16"/>
        <v>44000</v>
      </c>
      <c r="B174" s="19">
        <v>7720018.9999999776</v>
      </c>
      <c r="C174" s="20" t="str">
        <f t="shared" si="12"/>
        <v>USG (US gallons)</v>
      </c>
      <c r="D174" s="21" t="str">
        <f>VLOOKUP(WEEKDAY(A174),[1]weekday!$A$2:$B$8,2,0)</f>
        <v>Thu</v>
      </c>
      <c r="E174" s="17">
        <v>170</v>
      </c>
      <c r="F174" s="18">
        <f t="shared" si="17"/>
        <v>44000</v>
      </c>
      <c r="G174" s="16">
        <v>127377</v>
      </c>
      <c r="H174" s="16">
        <v>0</v>
      </c>
      <c r="I174" s="16">
        <v>0</v>
      </c>
      <c r="J174" s="16">
        <v>1500000</v>
      </c>
      <c r="K174" s="16">
        <v>579799.99999997742</v>
      </c>
      <c r="L174" s="16">
        <v>2875000</v>
      </c>
      <c r="M174" s="16">
        <v>574000</v>
      </c>
      <c r="N174" s="16">
        <v>1462000</v>
      </c>
      <c r="O174" s="16">
        <v>601842</v>
      </c>
      <c r="P174" s="16">
        <f t="shared" si="13"/>
        <v>7720018.9999999776</v>
      </c>
      <c r="Q174" s="22">
        <f t="shared" si="14"/>
        <v>7720018.9999999776</v>
      </c>
      <c r="R174" t="b">
        <f t="shared" si="15"/>
        <v>1</v>
      </c>
    </row>
    <row r="175" spans="1:18" ht="15.75" x14ac:dyDescent="0.3">
      <c r="A175" s="18">
        <f t="shared" si="16"/>
        <v>44001</v>
      </c>
      <c r="B175" s="19">
        <v>7576417.9999998286</v>
      </c>
      <c r="C175" s="20" t="str">
        <f t="shared" si="12"/>
        <v>USG (US gallons)</v>
      </c>
      <c r="D175" s="21" t="str">
        <f>VLOOKUP(WEEKDAY(A175),[1]weekday!$A$2:$B$8,2,0)</f>
        <v>Fri</v>
      </c>
      <c r="E175" s="17">
        <v>171</v>
      </c>
      <c r="F175" s="18">
        <f t="shared" si="17"/>
        <v>44001</v>
      </c>
      <c r="G175" s="16">
        <v>33</v>
      </c>
      <c r="H175" s="16">
        <v>0</v>
      </c>
      <c r="I175" s="16">
        <v>0</v>
      </c>
      <c r="J175" s="16">
        <v>1639999.9999998726</v>
      </c>
      <c r="K175" s="16">
        <v>441299.99999995565</v>
      </c>
      <c r="L175" s="16">
        <v>2927000</v>
      </c>
      <c r="M175" s="16">
        <v>458000</v>
      </c>
      <c r="N175" s="16">
        <v>1502000</v>
      </c>
      <c r="O175" s="16">
        <v>608085</v>
      </c>
      <c r="P175" s="16">
        <f t="shared" si="13"/>
        <v>7576417.9999998286</v>
      </c>
      <c r="Q175" s="22">
        <f t="shared" si="14"/>
        <v>7576417.9999998286</v>
      </c>
      <c r="R175" t="b">
        <f t="shared" si="15"/>
        <v>1</v>
      </c>
    </row>
    <row r="176" spans="1:18" ht="15.75" x14ac:dyDescent="0.3">
      <c r="A176" s="18">
        <f t="shared" si="16"/>
        <v>44002</v>
      </c>
      <c r="B176" s="19">
        <v>7961983.9999999302</v>
      </c>
      <c r="C176" s="20" t="str">
        <f t="shared" si="12"/>
        <v>USG (US gallons)</v>
      </c>
      <c r="D176" s="21" t="str">
        <f>VLOOKUP(WEEKDAY(A176),[1]weekday!$A$2:$B$8,2,0)</f>
        <v>Sat</v>
      </c>
      <c r="E176" s="17">
        <v>172</v>
      </c>
      <c r="F176" s="18">
        <f t="shared" si="17"/>
        <v>44002</v>
      </c>
      <c r="G176" s="16">
        <v>100065</v>
      </c>
      <c r="H176" s="16">
        <v>0</v>
      </c>
      <c r="I176" s="16">
        <v>0</v>
      </c>
      <c r="J176" s="16">
        <v>1579999.9999999274</v>
      </c>
      <c r="K176" s="16">
        <v>642200.00000000256</v>
      </c>
      <c r="L176" s="16">
        <v>2794000</v>
      </c>
      <c r="M176" s="16">
        <v>872000</v>
      </c>
      <c r="N176" s="16">
        <v>1414000</v>
      </c>
      <c r="O176" s="16">
        <v>559719</v>
      </c>
      <c r="P176" s="16">
        <f t="shared" si="13"/>
        <v>7961983.9999999302</v>
      </c>
      <c r="Q176" s="22">
        <f t="shared" si="14"/>
        <v>7961983.9999999302</v>
      </c>
      <c r="R176" t="b">
        <f t="shared" si="15"/>
        <v>1</v>
      </c>
    </row>
    <row r="177" spans="1:18" ht="15.75" x14ac:dyDescent="0.3">
      <c r="A177" s="18">
        <f t="shared" si="16"/>
        <v>44003</v>
      </c>
      <c r="B177" s="19">
        <v>6930235.0000002701</v>
      </c>
      <c r="C177" s="20" t="str">
        <f t="shared" si="12"/>
        <v>USG (US gallons)</v>
      </c>
      <c r="D177" s="21" t="str">
        <f>VLOOKUP(WEEKDAY(A177),[1]weekday!$A$2:$B$8,2,0)</f>
        <v>Sun</v>
      </c>
      <c r="E177" s="17">
        <v>173</v>
      </c>
      <c r="F177" s="18">
        <f t="shared" si="17"/>
        <v>44003</v>
      </c>
      <c r="G177" s="16">
        <v>37170</v>
      </c>
      <c r="H177" s="16">
        <v>0</v>
      </c>
      <c r="I177" s="16">
        <v>85</v>
      </c>
      <c r="J177" s="16">
        <v>1340000.0000001455</v>
      </c>
      <c r="K177" s="16">
        <v>561100.0000001241</v>
      </c>
      <c r="L177" s="16">
        <v>2694000</v>
      </c>
      <c r="M177" s="16">
        <v>450000</v>
      </c>
      <c r="N177" s="16">
        <v>1363000</v>
      </c>
      <c r="O177" s="16">
        <v>484880</v>
      </c>
      <c r="P177" s="16">
        <f t="shared" si="13"/>
        <v>6930235.0000002701</v>
      </c>
      <c r="Q177" s="22">
        <f t="shared" si="14"/>
        <v>6930235.0000002701</v>
      </c>
      <c r="R177" t="b">
        <f t="shared" si="15"/>
        <v>1</v>
      </c>
    </row>
    <row r="178" spans="1:18" ht="15.75" x14ac:dyDescent="0.3">
      <c r="A178" s="18">
        <f t="shared" si="16"/>
        <v>44004</v>
      </c>
      <c r="B178" s="19">
        <v>8019523.000000054</v>
      </c>
      <c r="C178" s="20" t="str">
        <f t="shared" si="12"/>
        <v>USG (US gallons)</v>
      </c>
      <c r="D178" s="21" t="str">
        <f>VLOOKUP(WEEKDAY(A178),[1]weekday!$A$2:$B$8,2,0)</f>
        <v>Mon</v>
      </c>
      <c r="E178" s="17">
        <v>174</v>
      </c>
      <c r="F178" s="18">
        <f t="shared" si="17"/>
        <v>44004</v>
      </c>
      <c r="G178" s="16">
        <v>16291</v>
      </c>
      <c r="H178" s="16">
        <v>0</v>
      </c>
      <c r="I178" s="16">
        <v>0</v>
      </c>
      <c r="J178" s="16">
        <v>1840000.0000001455</v>
      </c>
      <c r="K178" s="16">
        <v>755799.99999990826</v>
      </c>
      <c r="L178" s="16">
        <v>2878000</v>
      </c>
      <c r="M178" s="16">
        <v>558000</v>
      </c>
      <c r="N178" s="16">
        <v>1420000</v>
      </c>
      <c r="O178" s="16">
        <v>551432</v>
      </c>
      <c r="P178" s="16">
        <f t="shared" si="13"/>
        <v>8019523.000000054</v>
      </c>
      <c r="Q178" s="22">
        <f t="shared" si="14"/>
        <v>8019523.000000054</v>
      </c>
      <c r="R178" t="b">
        <f t="shared" si="15"/>
        <v>1</v>
      </c>
    </row>
    <row r="179" spans="1:18" ht="15.75" x14ac:dyDescent="0.3">
      <c r="A179" s="18">
        <f t="shared" si="16"/>
        <v>44005</v>
      </c>
      <c r="B179" s="19">
        <v>8745258.9999998398</v>
      </c>
      <c r="C179" s="20" t="str">
        <f t="shared" si="12"/>
        <v>USG (US gallons)</v>
      </c>
      <c r="D179" s="21" t="str">
        <f>VLOOKUP(WEEKDAY(A179),[1]weekday!$A$2:$B$8,2,0)</f>
        <v>Tue</v>
      </c>
      <c r="E179" s="17">
        <v>175</v>
      </c>
      <c r="F179" s="18">
        <f t="shared" si="17"/>
        <v>44005</v>
      </c>
      <c r="G179" s="16">
        <v>204656</v>
      </c>
      <c r="H179" s="16">
        <v>0</v>
      </c>
      <c r="I179" s="16">
        <v>191</v>
      </c>
      <c r="J179" s="16">
        <v>1949999.9999998182</v>
      </c>
      <c r="K179" s="16">
        <v>747200.00000002072</v>
      </c>
      <c r="L179" s="16">
        <v>2846000</v>
      </c>
      <c r="M179" s="16">
        <v>987000</v>
      </c>
      <c r="N179" s="16">
        <v>1445000</v>
      </c>
      <c r="O179" s="16">
        <v>565212</v>
      </c>
      <c r="P179" s="16">
        <f t="shared" si="13"/>
        <v>8745258.9999998398</v>
      </c>
      <c r="Q179" s="34">
        <f t="shared" si="14"/>
        <v>8745258.9999998398</v>
      </c>
      <c r="R179" t="b">
        <f t="shared" si="15"/>
        <v>1</v>
      </c>
    </row>
    <row r="180" spans="1:18" ht="15.75" x14ac:dyDescent="0.3">
      <c r="A180" s="18">
        <f t="shared" si="16"/>
        <v>44006</v>
      </c>
      <c r="B180" s="19">
        <v>9024756.9999998994</v>
      </c>
      <c r="C180" s="20" t="str">
        <f t="shared" si="12"/>
        <v>USG (US gallons)</v>
      </c>
      <c r="D180" s="21" t="str">
        <f>VLOOKUP(WEEKDAY(A180),[1]weekday!$A$2:$B$8,2,0)</f>
        <v>Wed</v>
      </c>
      <c r="E180" s="17">
        <v>176</v>
      </c>
      <c r="F180" s="18">
        <f t="shared" si="17"/>
        <v>44006</v>
      </c>
      <c r="G180" s="16">
        <v>43340</v>
      </c>
      <c r="H180" s="16">
        <v>0</v>
      </c>
      <c r="I180" s="16">
        <v>46</v>
      </c>
      <c r="J180" s="16">
        <v>2159999.9999998547</v>
      </c>
      <c r="K180" s="16">
        <v>933700.00000004435</v>
      </c>
      <c r="L180" s="16">
        <v>2821000</v>
      </c>
      <c r="M180" s="16">
        <v>1002000</v>
      </c>
      <c r="N180" s="16">
        <v>1407000</v>
      </c>
      <c r="O180" s="16">
        <v>657671</v>
      </c>
      <c r="P180" s="16">
        <f t="shared" si="13"/>
        <v>9024756.9999998994</v>
      </c>
      <c r="Q180" s="34">
        <f t="shared" si="14"/>
        <v>9024756.9999998994</v>
      </c>
      <c r="R180" t="b">
        <f t="shared" si="15"/>
        <v>1</v>
      </c>
    </row>
    <row r="181" spans="1:18" ht="15.75" x14ac:dyDescent="0.3">
      <c r="A181" s="18">
        <f t="shared" si="16"/>
        <v>44007</v>
      </c>
      <c r="B181" s="19">
        <v>8818760.0000000037</v>
      </c>
      <c r="C181" s="20" t="str">
        <f t="shared" si="12"/>
        <v>USG (US gallons)</v>
      </c>
      <c r="D181" s="21" t="str">
        <f>VLOOKUP(WEEKDAY(A181),[1]weekday!$A$2:$B$8,2,0)</f>
        <v>Thu</v>
      </c>
      <c r="E181" s="17">
        <v>177</v>
      </c>
      <c r="F181" s="18">
        <f t="shared" si="17"/>
        <v>44007</v>
      </c>
      <c r="G181" s="16">
        <v>214096</v>
      </c>
      <c r="H181" s="16">
        <v>0</v>
      </c>
      <c r="I181" s="16">
        <v>211</v>
      </c>
      <c r="J181" s="16">
        <v>1840000.0000001455</v>
      </c>
      <c r="K181" s="16">
        <v>865599.99999985844</v>
      </c>
      <c r="L181" s="16">
        <v>2890000</v>
      </c>
      <c r="M181" s="16">
        <v>826000</v>
      </c>
      <c r="N181" s="16">
        <v>1480000</v>
      </c>
      <c r="O181" s="16">
        <v>702853</v>
      </c>
      <c r="P181" s="16">
        <f t="shared" si="13"/>
        <v>8818760.0000000037</v>
      </c>
      <c r="Q181" s="34">
        <f t="shared" si="14"/>
        <v>8818760.0000000037</v>
      </c>
      <c r="R181" t="b">
        <f t="shared" si="15"/>
        <v>1</v>
      </c>
    </row>
    <row r="182" spans="1:18" ht="15.75" x14ac:dyDescent="0.3">
      <c r="A182" s="18">
        <f t="shared" si="16"/>
        <v>44008</v>
      </c>
      <c r="B182" s="19">
        <v>8956539.0000002682</v>
      </c>
      <c r="C182" s="20" t="str">
        <f t="shared" si="12"/>
        <v>USG (US gallons)</v>
      </c>
      <c r="D182" s="21" t="str">
        <f>VLOOKUP(WEEKDAY(A182),[1]weekday!$A$2:$B$8,2,0)</f>
        <v>Fri</v>
      </c>
      <c r="E182" s="17">
        <v>178</v>
      </c>
      <c r="F182" s="18">
        <f t="shared" si="17"/>
        <v>44008</v>
      </c>
      <c r="G182" s="16">
        <v>131803</v>
      </c>
      <c r="H182" s="16">
        <v>0</v>
      </c>
      <c r="I182" s="16">
        <v>0</v>
      </c>
      <c r="J182" s="16">
        <v>2050000.0000001818</v>
      </c>
      <c r="K182" s="16">
        <v>788600.00000008766</v>
      </c>
      <c r="L182" s="16">
        <v>2992000</v>
      </c>
      <c r="M182" s="16">
        <v>899000</v>
      </c>
      <c r="N182" s="16">
        <v>1557000</v>
      </c>
      <c r="O182" s="16">
        <v>538136</v>
      </c>
      <c r="P182" s="16">
        <f t="shared" si="13"/>
        <v>8956539.0000002682</v>
      </c>
      <c r="Q182" s="34">
        <f t="shared" si="14"/>
        <v>8956539.0000002682</v>
      </c>
      <c r="R182" t="b">
        <f t="shared" si="15"/>
        <v>1</v>
      </c>
    </row>
    <row r="183" spans="1:18" ht="15.75" x14ac:dyDescent="0.3">
      <c r="A183" s="18">
        <f t="shared" si="16"/>
        <v>44009</v>
      </c>
      <c r="B183" s="19">
        <v>8288060.999999702</v>
      </c>
      <c r="C183" s="20" t="str">
        <f t="shared" si="12"/>
        <v>USG (US gallons)</v>
      </c>
      <c r="D183" s="21" t="str">
        <f>VLOOKUP(WEEKDAY(A183),[1]weekday!$A$2:$B$8,2,0)</f>
        <v>Sat</v>
      </c>
      <c r="E183" s="17">
        <v>179</v>
      </c>
      <c r="F183" s="18">
        <f t="shared" si="17"/>
        <v>44009</v>
      </c>
      <c r="G183" s="16">
        <v>117573</v>
      </c>
      <c r="H183" s="16">
        <v>0</v>
      </c>
      <c r="I183" s="16">
        <v>0</v>
      </c>
      <c r="J183" s="16">
        <v>1589999.9999996908</v>
      </c>
      <c r="K183" s="16">
        <v>757200.00000001164</v>
      </c>
      <c r="L183" s="16">
        <v>2828000</v>
      </c>
      <c r="M183" s="16">
        <v>948000</v>
      </c>
      <c r="N183" s="16">
        <v>1442000</v>
      </c>
      <c r="O183" s="16">
        <v>605288</v>
      </c>
      <c r="P183" s="16">
        <f t="shared" si="13"/>
        <v>8288060.999999702</v>
      </c>
      <c r="Q183" s="34">
        <f t="shared" si="14"/>
        <v>8288060.999999702</v>
      </c>
      <c r="R183" t="b">
        <f t="shared" si="15"/>
        <v>1</v>
      </c>
    </row>
    <row r="184" spans="1:18" ht="15.75" x14ac:dyDescent="0.3">
      <c r="A184" s="18">
        <f t="shared" si="16"/>
        <v>44010</v>
      </c>
      <c r="B184" s="19">
        <v>7063195.0000000643</v>
      </c>
      <c r="C184" s="20" t="str">
        <f t="shared" si="12"/>
        <v>USG (US gallons)</v>
      </c>
      <c r="D184" s="21" t="str">
        <f>VLOOKUP(WEEKDAY(A184),[1]weekday!$A$2:$B$8,2,0)</f>
        <v>Sun</v>
      </c>
      <c r="E184" s="17">
        <v>180</v>
      </c>
      <c r="F184" s="18">
        <f t="shared" si="17"/>
        <v>44010</v>
      </c>
      <c r="G184" s="16">
        <v>162384</v>
      </c>
      <c r="H184" s="16">
        <v>0</v>
      </c>
      <c r="I184" s="16">
        <v>125</v>
      </c>
      <c r="J184" s="16">
        <v>1400000.000000091</v>
      </c>
      <c r="K184" s="16">
        <v>561699.99999997346</v>
      </c>
      <c r="L184" s="16">
        <v>2412000</v>
      </c>
      <c r="M184" s="16">
        <v>814000</v>
      </c>
      <c r="N184" s="16">
        <v>1213000</v>
      </c>
      <c r="O184" s="16">
        <v>499986</v>
      </c>
      <c r="P184" s="16">
        <f t="shared" si="13"/>
        <v>7063195.0000000643</v>
      </c>
      <c r="Q184" s="34">
        <f t="shared" si="14"/>
        <v>7063195.0000000643</v>
      </c>
      <c r="R184" t="b">
        <f t="shared" si="15"/>
        <v>1</v>
      </c>
    </row>
    <row r="185" spans="1:18" ht="15.75" x14ac:dyDescent="0.3">
      <c r="A185" s="18">
        <f t="shared" si="16"/>
        <v>44011</v>
      </c>
      <c r="B185" s="19">
        <v>5757558.0000001034</v>
      </c>
      <c r="C185" s="20" t="str">
        <f t="shared" si="12"/>
        <v>USG (US gallons)</v>
      </c>
      <c r="D185" s="21" t="str">
        <f>VLOOKUP(WEEKDAY(A185),[1]weekday!$A$2:$B$8,2,0)</f>
        <v>Mon</v>
      </c>
      <c r="E185" s="17">
        <v>181</v>
      </c>
      <c r="F185" s="18">
        <f t="shared" si="17"/>
        <v>44011</v>
      </c>
      <c r="G185" s="16">
        <v>1003</v>
      </c>
      <c r="H185" s="16">
        <v>0</v>
      </c>
      <c r="I185" s="16">
        <v>2</v>
      </c>
      <c r="J185" s="16">
        <v>1280000.0000002</v>
      </c>
      <c r="K185" s="16">
        <v>158899.99999990323</v>
      </c>
      <c r="L185" s="16">
        <v>2137000</v>
      </c>
      <c r="M185" s="16">
        <v>316000</v>
      </c>
      <c r="N185" s="16">
        <v>1397000</v>
      </c>
      <c r="O185" s="16">
        <v>467653</v>
      </c>
      <c r="P185" s="16">
        <f t="shared" si="13"/>
        <v>5757558.0000001034</v>
      </c>
      <c r="Q185" s="34">
        <f t="shared" si="14"/>
        <v>5757558.0000001034</v>
      </c>
      <c r="R185" t="b">
        <f t="shared" si="15"/>
        <v>1</v>
      </c>
    </row>
    <row r="186" spans="1:18" ht="15.75" x14ac:dyDescent="0.3">
      <c r="A186" s="18">
        <f t="shared" si="16"/>
        <v>44012</v>
      </c>
      <c r="B186" s="19">
        <v>6299606.0000000279</v>
      </c>
      <c r="C186" s="20" t="str">
        <f t="shared" si="12"/>
        <v>USG (US gallons)</v>
      </c>
      <c r="D186" s="21" t="str">
        <f>VLOOKUP(WEEKDAY(A186),[1]weekday!$A$2:$B$8,2,0)</f>
        <v>Tue</v>
      </c>
      <c r="E186" s="17">
        <v>182</v>
      </c>
      <c r="F186" s="18">
        <f t="shared" si="17"/>
        <v>44012</v>
      </c>
      <c r="G186" s="16">
        <v>123564</v>
      </c>
      <c r="H186" s="16">
        <v>0</v>
      </c>
      <c r="I186" s="16">
        <v>0</v>
      </c>
      <c r="J186" s="16">
        <v>1349999.999999909</v>
      </c>
      <c r="K186" s="16">
        <v>526700.00000011898</v>
      </c>
      <c r="L186" s="16">
        <v>2098000</v>
      </c>
      <c r="M186" s="16">
        <v>342000</v>
      </c>
      <c r="N186" s="16">
        <v>1397000</v>
      </c>
      <c r="O186" s="16">
        <v>462342</v>
      </c>
      <c r="P186" s="16">
        <f t="shared" si="13"/>
        <v>6299606.0000000279</v>
      </c>
      <c r="Q186" s="34">
        <f t="shared" si="14"/>
        <v>6299606.0000000279</v>
      </c>
      <c r="R186" t="b">
        <f t="shared" si="15"/>
        <v>1</v>
      </c>
    </row>
    <row r="187" spans="1:18" ht="15.75" x14ac:dyDescent="0.3">
      <c r="A187" s="18">
        <f t="shared" si="16"/>
        <v>44013</v>
      </c>
      <c r="B187" s="19">
        <v>7021205.999999769</v>
      </c>
      <c r="C187" s="20" t="str">
        <f t="shared" si="12"/>
        <v>USG (US gallons)</v>
      </c>
      <c r="D187" s="21" t="str">
        <f>VLOOKUP(WEEKDAY(A187),[1]weekday!$A$2:$B$8,2,0)</f>
        <v>Wed</v>
      </c>
      <c r="E187" s="17">
        <v>183</v>
      </c>
      <c r="F187" s="18">
        <f t="shared" si="17"/>
        <v>44013</v>
      </c>
      <c r="G187" s="16">
        <v>34</v>
      </c>
      <c r="H187" s="16">
        <v>0</v>
      </c>
      <c r="I187" s="16">
        <v>0</v>
      </c>
      <c r="J187" s="16">
        <v>1469999.9999998</v>
      </c>
      <c r="K187" s="16">
        <v>668599.9999999695</v>
      </c>
      <c r="L187" s="16">
        <v>2448000</v>
      </c>
      <c r="M187" s="16">
        <v>436000</v>
      </c>
      <c r="N187" s="16">
        <v>1387000</v>
      </c>
      <c r="O187" s="16">
        <v>611572</v>
      </c>
      <c r="P187" s="16">
        <f t="shared" si="13"/>
        <v>7021205.999999769</v>
      </c>
      <c r="Q187" s="34">
        <f t="shared" si="14"/>
        <v>7021205.999999769</v>
      </c>
      <c r="R187" t="b">
        <f t="shared" si="15"/>
        <v>1</v>
      </c>
    </row>
    <row r="188" spans="1:18" ht="15.75" x14ac:dyDescent="0.3">
      <c r="A188" s="18">
        <f t="shared" si="16"/>
        <v>44014</v>
      </c>
      <c r="B188" s="19">
        <v>8417441.0000002105</v>
      </c>
      <c r="C188" s="20" t="str">
        <f t="shared" si="12"/>
        <v>USG (US gallons)</v>
      </c>
      <c r="D188" s="21" t="str">
        <f>VLOOKUP(WEEKDAY(A188),[1]weekday!$A$2:$B$8,2,0)</f>
        <v>Thu</v>
      </c>
      <c r="E188" s="17">
        <v>184</v>
      </c>
      <c r="F188" s="18">
        <f t="shared" si="17"/>
        <v>44014</v>
      </c>
      <c r="G188" s="16">
        <v>213415</v>
      </c>
      <c r="H188" s="16">
        <v>0</v>
      </c>
      <c r="I188" s="16">
        <v>182000</v>
      </c>
      <c r="J188" s="16">
        <v>1930000.000000291</v>
      </c>
      <c r="K188" s="16">
        <v>684199.99999991886</v>
      </c>
      <c r="L188" s="16">
        <v>2820000</v>
      </c>
      <c r="M188" s="16">
        <v>577000</v>
      </c>
      <c r="N188" s="16">
        <v>1450000</v>
      </c>
      <c r="O188" s="16">
        <v>560826</v>
      </c>
      <c r="P188" s="16">
        <f t="shared" si="13"/>
        <v>8417441.0000002105</v>
      </c>
      <c r="Q188" s="34">
        <f t="shared" si="14"/>
        <v>8417441.0000002105</v>
      </c>
      <c r="R188" t="b">
        <f t="shared" si="15"/>
        <v>1</v>
      </c>
    </row>
    <row r="189" spans="1:18" ht="15.75" x14ac:dyDescent="0.3">
      <c r="A189" s="18">
        <f t="shared" si="16"/>
        <v>44015</v>
      </c>
      <c r="B189" s="19">
        <v>7558719.9999999888</v>
      </c>
      <c r="C189" s="20" t="str">
        <f t="shared" si="12"/>
        <v>USG (US gallons)</v>
      </c>
      <c r="D189" s="21" t="str">
        <f>VLOOKUP(WEEKDAY(A189),[1]weekday!$A$2:$B$8,2,0)</f>
        <v>Fri</v>
      </c>
      <c r="E189" s="17">
        <v>185</v>
      </c>
      <c r="F189" s="18">
        <f t="shared" si="17"/>
        <v>44015</v>
      </c>
      <c r="G189" s="16">
        <v>140717</v>
      </c>
      <c r="H189" s="16">
        <v>0</v>
      </c>
      <c r="I189" s="16">
        <v>0</v>
      </c>
      <c r="J189" s="16">
        <v>1349999.999999909</v>
      </c>
      <c r="K189" s="16">
        <v>814900.00000007963</v>
      </c>
      <c r="L189" s="16">
        <v>2532000</v>
      </c>
      <c r="M189" s="16">
        <v>915000</v>
      </c>
      <c r="N189" s="16">
        <v>1259000</v>
      </c>
      <c r="O189" s="16">
        <v>547103</v>
      </c>
      <c r="P189" s="16">
        <f t="shared" si="13"/>
        <v>7558719.9999999888</v>
      </c>
      <c r="Q189" s="34">
        <f t="shared" si="14"/>
        <v>7558719.9999999888</v>
      </c>
      <c r="R189" t="b">
        <f t="shared" si="15"/>
        <v>1</v>
      </c>
    </row>
    <row r="190" spans="1:18" ht="15.75" x14ac:dyDescent="0.3">
      <c r="A190" s="18">
        <f t="shared" si="16"/>
        <v>44016</v>
      </c>
      <c r="B190" s="19">
        <v>8019919.9999997169</v>
      </c>
      <c r="C190" s="20" t="str">
        <f t="shared" si="12"/>
        <v>USG (US gallons)</v>
      </c>
      <c r="D190" s="21" t="str">
        <f>VLOOKUP(WEEKDAY(A190),[1]weekday!$A$2:$B$8,2,0)</f>
        <v>Sat</v>
      </c>
      <c r="E190" s="17">
        <v>186</v>
      </c>
      <c r="F190" s="18">
        <f t="shared" si="17"/>
        <v>44016</v>
      </c>
      <c r="G190" s="16">
        <v>100576</v>
      </c>
      <c r="H190" s="16">
        <v>0</v>
      </c>
      <c r="I190" s="16">
        <v>0</v>
      </c>
      <c r="J190" s="16">
        <v>1489999.9999997816</v>
      </c>
      <c r="K190" s="16">
        <v>725799.99999993562</v>
      </c>
      <c r="L190" s="16">
        <v>2828000</v>
      </c>
      <c r="M190" s="16">
        <v>939000</v>
      </c>
      <c r="N190" s="16">
        <v>1375000</v>
      </c>
      <c r="O190" s="16">
        <v>561544</v>
      </c>
      <c r="P190" s="16">
        <f t="shared" si="13"/>
        <v>8019919.9999997169</v>
      </c>
      <c r="Q190" s="22">
        <f t="shared" si="14"/>
        <v>8019919.9999997169</v>
      </c>
      <c r="R190" t="b">
        <f t="shared" si="15"/>
        <v>1</v>
      </c>
    </row>
    <row r="191" spans="1:18" ht="15.75" x14ac:dyDescent="0.3">
      <c r="A191" s="18">
        <f t="shared" si="16"/>
        <v>44017</v>
      </c>
      <c r="B191" s="19">
        <v>8997490.0000000969</v>
      </c>
      <c r="C191" s="20" t="str">
        <f t="shared" si="12"/>
        <v>USG (US gallons)</v>
      </c>
      <c r="D191" s="21" t="str">
        <f>VLOOKUP(WEEKDAY(A191),[1]weekday!$A$2:$B$8,2,0)</f>
        <v>Sun</v>
      </c>
      <c r="E191" s="17">
        <v>187</v>
      </c>
      <c r="F191" s="18">
        <f t="shared" si="17"/>
        <v>44017</v>
      </c>
      <c r="G191" s="16">
        <v>220943</v>
      </c>
      <c r="H191" s="16">
        <v>0</v>
      </c>
      <c r="I191" s="16">
        <v>226000</v>
      </c>
      <c r="J191" s="16">
        <v>1940000.0000000545</v>
      </c>
      <c r="K191" s="16">
        <v>776100.00000004214</v>
      </c>
      <c r="L191" s="16">
        <v>2921000</v>
      </c>
      <c r="M191" s="16">
        <v>904000</v>
      </c>
      <c r="N191" s="16">
        <v>1446000</v>
      </c>
      <c r="O191" s="16">
        <v>563447</v>
      </c>
      <c r="P191" s="16">
        <f t="shared" si="13"/>
        <v>8997490.0000000969</v>
      </c>
      <c r="Q191" s="22">
        <f t="shared" si="14"/>
        <v>8997490.0000000969</v>
      </c>
      <c r="R191" t="b">
        <f t="shared" si="15"/>
        <v>1</v>
      </c>
    </row>
    <row r="192" spans="1:18" ht="15.75" x14ac:dyDescent="0.3">
      <c r="A192" s="18">
        <f t="shared" si="16"/>
        <v>44018</v>
      </c>
      <c r="B192" s="19">
        <v>8389891.0000000671</v>
      </c>
      <c r="C192" s="20" t="str">
        <f t="shared" si="12"/>
        <v>USG (US gallons)</v>
      </c>
      <c r="D192" s="21" t="str">
        <f>VLOOKUP(WEEKDAY(A192),[1]weekday!$A$2:$B$8,2,0)</f>
        <v>Mon</v>
      </c>
      <c r="E192" s="17">
        <v>188</v>
      </c>
      <c r="F192" s="18">
        <f t="shared" si="17"/>
        <v>44018</v>
      </c>
      <c r="G192" s="16">
        <v>239170</v>
      </c>
      <c r="H192" s="16">
        <v>0</v>
      </c>
      <c r="I192" s="16">
        <v>0</v>
      </c>
      <c r="J192" s="16">
        <v>2000000</v>
      </c>
      <c r="K192" s="16">
        <v>776000.00000006729</v>
      </c>
      <c r="L192" s="16">
        <v>2833000</v>
      </c>
      <c r="M192" s="16">
        <v>485000</v>
      </c>
      <c r="N192" s="16">
        <v>1421000</v>
      </c>
      <c r="O192" s="16">
        <v>635721</v>
      </c>
      <c r="P192" s="16">
        <f t="shared" si="13"/>
        <v>8389891.0000000671</v>
      </c>
      <c r="Q192" s="22">
        <f t="shared" si="14"/>
        <v>8389891.0000000671</v>
      </c>
      <c r="R192" t="b">
        <f t="shared" si="15"/>
        <v>1</v>
      </c>
    </row>
    <row r="193" spans="1:18" ht="15.75" x14ac:dyDescent="0.3">
      <c r="A193" s="18">
        <f t="shared" si="16"/>
        <v>44019</v>
      </c>
      <c r="B193" s="19">
        <v>8516573.0000001229</v>
      </c>
      <c r="C193" s="20" t="str">
        <f t="shared" si="12"/>
        <v>USG (US gallons)</v>
      </c>
      <c r="D193" s="21" t="str">
        <f>VLOOKUP(WEEKDAY(A193),[1]weekday!$A$2:$B$8,2,0)</f>
        <v>Tue</v>
      </c>
      <c r="E193" s="17">
        <v>189</v>
      </c>
      <c r="F193" s="18">
        <f t="shared" si="17"/>
        <v>44019</v>
      </c>
      <c r="G193" s="16">
        <v>235478</v>
      </c>
      <c r="H193" s="16">
        <v>0</v>
      </c>
      <c r="I193" s="16">
        <v>262000</v>
      </c>
      <c r="J193" s="16">
        <v>1630000.0000001092</v>
      </c>
      <c r="K193" s="16">
        <v>774400.0000000142</v>
      </c>
      <c r="L193" s="16">
        <v>2765000</v>
      </c>
      <c r="M193" s="16">
        <v>993000</v>
      </c>
      <c r="N193" s="16">
        <v>1325000</v>
      </c>
      <c r="O193" s="16">
        <v>531695</v>
      </c>
      <c r="P193" s="16">
        <f t="shared" si="13"/>
        <v>8516573.0000001229</v>
      </c>
      <c r="Q193" s="22">
        <f t="shared" si="14"/>
        <v>8516573.0000001229</v>
      </c>
      <c r="R193" t="b">
        <f t="shared" si="15"/>
        <v>1</v>
      </c>
    </row>
    <row r="194" spans="1:18" ht="15.75" x14ac:dyDescent="0.3">
      <c r="A194" s="18">
        <f t="shared" si="16"/>
        <v>44020</v>
      </c>
      <c r="B194" s="19">
        <v>9280179.9999996983</v>
      </c>
      <c r="C194" s="20" t="str">
        <f t="shared" si="12"/>
        <v>USG (US gallons)</v>
      </c>
      <c r="D194" s="21" t="str">
        <f>VLOOKUP(WEEKDAY(A194),[1]weekday!$A$2:$B$8,2,0)</f>
        <v>Wed</v>
      </c>
      <c r="E194" s="17">
        <v>190</v>
      </c>
      <c r="F194" s="18">
        <f t="shared" si="17"/>
        <v>44020</v>
      </c>
      <c r="G194" s="16">
        <v>277092</v>
      </c>
      <c r="H194" s="16">
        <v>0</v>
      </c>
      <c r="I194" s="16">
        <v>187000</v>
      </c>
      <c r="J194" s="16">
        <v>2029999.9999997453</v>
      </c>
      <c r="K194" s="16">
        <v>1018299.9999999538</v>
      </c>
      <c r="L194" s="16">
        <v>2840000</v>
      </c>
      <c r="M194" s="16">
        <v>804000</v>
      </c>
      <c r="N194" s="16">
        <v>1404000</v>
      </c>
      <c r="O194" s="16">
        <v>719788</v>
      </c>
      <c r="P194" s="16">
        <f t="shared" si="13"/>
        <v>9280179.9999996983</v>
      </c>
      <c r="Q194" s="22">
        <f t="shared" si="14"/>
        <v>9280179.9999996983</v>
      </c>
      <c r="R194" t="b">
        <f t="shared" si="15"/>
        <v>1</v>
      </c>
    </row>
    <row r="195" spans="1:18" ht="15.75" x14ac:dyDescent="0.3">
      <c r="A195" s="18">
        <f t="shared" si="16"/>
        <v>44021</v>
      </c>
      <c r="B195" s="19">
        <v>8304856.0000003269</v>
      </c>
      <c r="C195" s="20" t="str">
        <f t="shared" si="12"/>
        <v>USG (US gallons)</v>
      </c>
      <c r="D195" s="21" t="str">
        <f>VLOOKUP(WEEKDAY(A195),[1]weekday!$A$2:$B$8,2,0)</f>
        <v>Thu</v>
      </c>
      <c r="E195" s="17">
        <v>191</v>
      </c>
      <c r="F195" s="18">
        <f t="shared" si="17"/>
        <v>44021</v>
      </c>
      <c r="G195" s="16">
        <v>193856</v>
      </c>
      <c r="H195" s="16">
        <v>0</v>
      </c>
      <c r="I195" s="16">
        <v>273000</v>
      </c>
      <c r="J195" s="16">
        <v>1720000.0000002547</v>
      </c>
      <c r="K195" s="16">
        <v>763300.00000007206</v>
      </c>
      <c r="L195" s="16">
        <v>2601000</v>
      </c>
      <c r="M195" s="16">
        <v>927000</v>
      </c>
      <c r="N195" s="16">
        <v>1270000</v>
      </c>
      <c r="O195" s="16">
        <v>556700</v>
      </c>
      <c r="P195" s="16">
        <f t="shared" si="13"/>
        <v>8304856.0000003269</v>
      </c>
      <c r="Q195" s="22">
        <f t="shared" si="14"/>
        <v>8304856.0000003269</v>
      </c>
      <c r="R195" t="b">
        <f t="shared" si="15"/>
        <v>1</v>
      </c>
    </row>
    <row r="196" spans="1:18" ht="15.75" x14ac:dyDescent="0.3">
      <c r="A196" s="18">
        <f t="shared" si="16"/>
        <v>44022</v>
      </c>
      <c r="B196" s="19">
        <v>9798916.9999997951</v>
      </c>
      <c r="C196" s="20" t="str">
        <f t="shared" si="12"/>
        <v>USG (US gallons)</v>
      </c>
      <c r="D196" s="21" t="str">
        <f>VLOOKUP(WEEKDAY(A196),[1]weekday!$A$2:$B$8,2,0)</f>
        <v>Fri</v>
      </c>
      <c r="E196" s="17">
        <v>192</v>
      </c>
      <c r="F196" s="18">
        <f t="shared" si="17"/>
        <v>44022</v>
      </c>
      <c r="G196" s="16">
        <v>364668</v>
      </c>
      <c r="H196" s="16">
        <v>0</v>
      </c>
      <c r="I196" s="16">
        <v>160000</v>
      </c>
      <c r="J196" s="16">
        <v>2139999.9999998729</v>
      </c>
      <c r="K196" s="16">
        <v>967699.99999992247</v>
      </c>
      <c r="L196" s="16">
        <v>3041000</v>
      </c>
      <c r="M196" s="16">
        <v>969000</v>
      </c>
      <c r="N196" s="16">
        <v>1477000</v>
      </c>
      <c r="O196" s="16">
        <v>679549</v>
      </c>
      <c r="P196" s="16">
        <f t="shared" si="13"/>
        <v>9798916.9999997951</v>
      </c>
      <c r="Q196" s="22">
        <f t="shared" si="14"/>
        <v>9798916.9999997951</v>
      </c>
      <c r="R196" t="b">
        <f t="shared" si="15"/>
        <v>1</v>
      </c>
    </row>
    <row r="197" spans="1:18" ht="15.75" x14ac:dyDescent="0.3">
      <c r="A197" s="18">
        <f t="shared" si="16"/>
        <v>44023</v>
      </c>
      <c r="B197" s="19">
        <v>9267214.9999999441</v>
      </c>
      <c r="C197" s="20" t="str">
        <f t="shared" ref="C197:C260" si="18">the_units</f>
        <v>USG (US gallons)</v>
      </c>
      <c r="D197" s="21" t="str">
        <f>VLOOKUP(WEEKDAY(A197),[1]weekday!$A$2:$B$8,2,0)</f>
        <v>Sat</v>
      </c>
      <c r="E197" s="17">
        <v>193</v>
      </c>
      <c r="F197" s="18">
        <f t="shared" si="17"/>
        <v>44023</v>
      </c>
      <c r="G197" s="16">
        <v>292355</v>
      </c>
      <c r="H197" s="16">
        <v>0</v>
      </c>
      <c r="I197" s="16">
        <v>178000</v>
      </c>
      <c r="J197" s="16">
        <v>2000000</v>
      </c>
      <c r="K197" s="16">
        <v>871599.999999944</v>
      </c>
      <c r="L197" s="16">
        <v>2872000</v>
      </c>
      <c r="M197" s="16">
        <v>1035000</v>
      </c>
      <c r="N197" s="16">
        <v>1401000</v>
      </c>
      <c r="O197" s="16">
        <v>617260</v>
      </c>
      <c r="P197" s="16">
        <f t="shared" si="13"/>
        <v>9267214.9999999441</v>
      </c>
      <c r="Q197" s="22">
        <f t="shared" si="14"/>
        <v>9267214.9999999441</v>
      </c>
      <c r="R197" t="b">
        <f t="shared" si="15"/>
        <v>1</v>
      </c>
    </row>
    <row r="198" spans="1:18" ht="15.75" x14ac:dyDescent="0.3">
      <c r="A198" s="18">
        <f t="shared" si="16"/>
        <v>44024</v>
      </c>
      <c r="B198" s="19">
        <v>9507651.0000001006</v>
      </c>
      <c r="C198" s="20" t="str">
        <f t="shared" si="18"/>
        <v>USG (US gallons)</v>
      </c>
      <c r="D198" s="21" t="str">
        <f>VLOOKUP(WEEKDAY(A198),[1]weekday!$A$2:$B$8,2,0)</f>
        <v>Sun</v>
      </c>
      <c r="E198" s="17">
        <v>194</v>
      </c>
      <c r="F198" s="18">
        <f t="shared" si="17"/>
        <v>44024</v>
      </c>
      <c r="G198" s="16">
        <v>281483</v>
      </c>
      <c r="H198" s="16">
        <v>0</v>
      </c>
      <c r="I198" s="16">
        <v>280000</v>
      </c>
      <c r="J198" s="16">
        <v>2559999.9999999455</v>
      </c>
      <c r="K198" s="16">
        <v>892500.0000001546</v>
      </c>
      <c r="L198" s="16">
        <v>2717000</v>
      </c>
      <c r="M198" s="16">
        <v>658000</v>
      </c>
      <c r="N198" s="16">
        <v>1432000</v>
      </c>
      <c r="O198" s="16">
        <v>686668</v>
      </c>
      <c r="P198" s="16">
        <f t="shared" ref="P198:P261" si="19">SUM(G198:O198)</f>
        <v>9507651.0000001006</v>
      </c>
      <c r="Q198" s="22">
        <f t="shared" ref="Q198:Q261" si="20">SUM(G198:O198)</f>
        <v>9507651.0000001006</v>
      </c>
      <c r="R198" t="b">
        <f t="shared" ref="R198:R261" si="21">P198=Q198</f>
        <v>1</v>
      </c>
    </row>
    <row r="199" spans="1:18" ht="15.75" x14ac:dyDescent="0.3">
      <c r="A199" s="18">
        <f t="shared" ref="A199:A262" si="22">A198+1</f>
        <v>44025</v>
      </c>
      <c r="B199" s="19">
        <v>8733320.0000000373</v>
      </c>
      <c r="C199" s="20" t="str">
        <f t="shared" si="18"/>
        <v>USG (US gallons)</v>
      </c>
      <c r="D199" s="21" t="str">
        <f>VLOOKUP(WEEKDAY(A199),[1]weekday!$A$2:$B$8,2,0)</f>
        <v>Mon</v>
      </c>
      <c r="E199" s="17">
        <v>195</v>
      </c>
      <c r="F199" s="18">
        <f t="shared" ref="F199:F262" si="23">F198+1</f>
        <v>44025</v>
      </c>
      <c r="G199" s="16">
        <v>350859</v>
      </c>
      <c r="H199" s="16">
        <v>0</v>
      </c>
      <c r="I199" s="16">
        <v>0</v>
      </c>
      <c r="J199" s="16">
        <v>2050000.0000001818</v>
      </c>
      <c r="K199" s="16">
        <v>848399.99999985588</v>
      </c>
      <c r="L199" s="16">
        <v>2817000</v>
      </c>
      <c r="M199" s="16">
        <v>731000</v>
      </c>
      <c r="N199" s="16">
        <v>1338000</v>
      </c>
      <c r="O199" s="16">
        <v>598061</v>
      </c>
      <c r="P199" s="16">
        <f t="shared" si="19"/>
        <v>8733320.0000000373</v>
      </c>
      <c r="Q199" s="22">
        <f t="shared" si="20"/>
        <v>8733320.0000000373</v>
      </c>
      <c r="R199" t="b">
        <f t="shared" si="21"/>
        <v>1</v>
      </c>
    </row>
    <row r="200" spans="1:18" ht="15.75" x14ac:dyDescent="0.3">
      <c r="A200" s="18">
        <f t="shared" si="22"/>
        <v>44026</v>
      </c>
      <c r="B200" s="19">
        <v>8756243.0000001136</v>
      </c>
      <c r="C200" s="20" t="str">
        <f t="shared" si="18"/>
        <v>USG (US gallons)</v>
      </c>
      <c r="D200" s="21" t="str">
        <f>VLOOKUP(WEEKDAY(A200),[1]weekday!$A$2:$B$8,2,0)</f>
        <v>Tue</v>
      </c>
      <c r="E200" s="17">
        <v>196</v>
      </c>
      <c r="F200" s="18">
        <f t="shared" si="23"/>
        <v>44026</v>
      </c>
      <c r="G200" s="16">
        <v>255093</v>
      </c>
      <c r="H200" s="16">
        <v>0</v>
      </c>
      <c r="I200" s="16">
        <v>176000</v>
      </c>
      <c r="J200" s="16">
        <v>1880000.0000001092</v>
      </c>
      <c r="K200" s="16">
        <v>799800.00000000477</v>
      </c>
      <c r="L200" s="16">
        <v>2830000</v>
      </c>
      <c r="M200" s="16">
        <v>863000</v>
      </c>
      <c r="N200" s="16">
        <v>1366000</v>
      </c>
      <c r="O200" s="16">
        <v>586350</v>
      </c>
      <c r="P200" s="16">
        <f t="shared" si="19"/>
        <v>8756243.0000001136</v>
      </c>
      <c r="Q200" s="22">
        <f t="shared" si="20"/>
        <v>8756243.0000001136</v>
      </c>
      <c r="R200" t="b">
        <f t="shared" si="21"/>
        <v>1</v>
      </c>
    </row>
    <row r="201" spans="1:18" ht="15.75" x14ac:dyDescent="0.3">
      <c r="A201" s="18">
        <f t="shared" si="22"/>
        <v>44027</v>
      </c>
      <c r="B201" s="19">
        <v>9800775.9999998119</v>
      </c>
      <c r="C201" s="20" t="str">
        <f t="shared" si="18"/>
        <v>USG (US gallons)</v>
      </c>
      <c r="D201" s="21" t="str">
        <f>VLOOKUP(WEEKDAY(A201),[1]weekday!$A$2:$B$8,2,0)</f>
        <v>Wed</v>
      </c>
      <c r="E201" s="17">
        <v>197</v>
      </c>
      <c r="F201" s="18">
        <f t="shared" si="23"/>
        <v>44027</v>
      </c>
      <c r="G201" s="16">
        <v>143329</v>
      </c>
      <c r="H201" s="16">
        <v>3999.9999999054126</v>
      </c>
      <c r="I201" s="16">
        <v>66000</v>
      </c>
      <c r="J201" s="16">
        <v>2349999.9999999092</v>
      </c>
      <c r="K201" s="16">
        <v>920299.99999999744</v>
      </c>
      <c r="L201" s="16">
        <v>2997000</v>
      </c>
      <c r="M201" s="16">
        <v>1248000</v>
      </c>
      <c r="N201" s="16">
        <v>1404000</v>
      </c>
      <c r="O201" s="16">
        <v>668147</v>
      </c>
      <c r="P201" s="16">
        <f t="shared" si="19"/>
        <v>9800775.9999998119</v>
      </c>
      <c r="Q201" s="22">
        <f t="shared" si="20"/>
        <v>9800775.9999998119</v>
      </c>
      <c r="R201" t="b">
        <f t="shared" si="21"/>
        <v>1</v>
      </c>
    </row>
    <row r="202" spans="1:18" ht="15.75" x14ac:dyDescent="0.3">
      <c r="A202" s="18">
        <f t="shared" si="22"/>
        <v>44028</v>
      </c>
      <c r="B202" s="19">
        <v>9599823.000000298</v>
      </c>
      <c r="C202" s="20" t="str">
        <f t="shared" si="18"/>
        <v>USG (US gallons)</v>
      </c>
      <c r="D202" s="21" t="str">
        <f>VLOOKUP(WEEKDAY(A202),[1]weekday!$A$2:$B$8,2,0)</f>
        <v>Thu</v>
      </c>
      <c r="E202" s="17">
        <v>198</v>
      </c>
      <c r="F202" s="18">
        <f t="shared" si="23"/>
        <v>44028</v>
      </c>
      <c r="G202" s="16">
        <v>227971</v>
      </c>
      <c r="H202" s="16">
        <v>13000.000000374712</v>
      </c>
      <c r="I202" s="16">
        <v>254000</v>
      </c>
      <c r="J202" s="16">
        <v>1759999.9999997634</v>
      </c>
      <c r="K202" s="16">
        <v>1129800.0000001593</v>
      </c>
      <c r="L202" s="16">
        <v>2778000</v>
      </c>
      <c r="M202" s="16">
        <v>1181000</v>
      </c>
      <c r="N202" s="16">
        <v>1397000</v>
      </c>
      <c r="O202" s="16">
        <v>859052</v>
      </c>
      <c r="P202" s="16">
        <f t="shared" si="19"/>
        <v>9599823.000000298</v>
      </c>
      <c r="Q202" s="22">
        <f t="shared" si="20"/>
        <v>9599823.000000298</v>
      </c>
      <c r="R202" t="b">
        <f t="shared" si="21"/>
        <v>1</v>
      </c>
    </row>
    <row r="203" spans="1:18" ht="15.75" x14ac:dyDescent="0.3">
      <c r="A203" s="18">
        <f t="shared" si="22"/>
        <v>44029</v>
      </c>
      <c r="B203" s="19">
        <v>10671028.000000242</v>
      </c>
      <c r="C203" s="20" t="str">
        <f t="shared" si="18"/>
        <v>USG (US gallons)</v>
      </c>
      <c r="D203" s="21" t="str">
        <f>VLOOKUP(WEEKDAY(A203),[1]weekday!$A$2:$B$8,2,0)</f>
        <v>Fri</v>
      </c>
      <c r="E203" s="17">
        <v>199</v>
      </c>
      <c r="F203" s="18">
        <f t="shared" si="23"/>
        <v>44029</v>
      </c>
      <c r="G203" s="16">
        <v>21262</v>
      </c>
      <c r="H203" s="16">
        <v>1394999.9999999818</v>
      </c>
      <c r="I203" s="16">
        <v>0</v>
      </c>
      <c r="J203" s="16">
        <v>2600000.0000003637</v>
      </c>
      <c r="K203" s="16">
        <v>436099.99999989668</v>
      </c>
      <c r="L203" s="16">
        <v>2809000</v>
      </c>
      <c r="M203" s="16">
        <v>1243000</v>
      </c>
      <c r="N203" s="16">
        <v>1491000</v>
      </c>
      <c r="O203" s="16">
        <v>675666</v>
      </c>
      <c r="P203" s="16">
        <f t="shared" si="19"/>
        <v>10671028.000000242</v>
      </c>
      <c r="Q203" s="22">
        <f t="shared" si="20"/>
        <v>10671028.000000242</v>
      </c>
      <c r="R203" t="b">
        <f t="shared" si="21"/>
        <v>1</v>
      </c>
    </row>
    <row r="204" spans="1:18" ht="15.75" x14ac:dyDescent="0.3">
      <c r="A204" s="18">
        <f t="shared" si="22"/>
        <v>44030</v>
      </c>
      <c r="B204" s="19">
        <v>9390865.9999994263</v>
      </c>
      <c r="C204" s="20" t="str">
        <f t="shared" si="18"/>
        <v>USG (US gallons)</v>
      </c>
      <c r="D204" s="21" t="str">
        <f>VLOOKUP(WEEKDAY(A204),[1]weekday!$A$2:$B$8,2,0)</f>
        <v>Sat</v>
      </c>
      <c r="E204" s="17">
        <v>200</v>
      </c>
      <c r="F204" s="18">
        <f t="shared" si="23"/>
        <v>44030</v>
      </c>
      <c r="G204" s="16">
        <v>678</v>
      </c>
      <c r="H204" s="16">
        <v>1127999.9999997017</v>
      </c>
      <c r="I204" s="16">
        <v>0</v>
      </c>
      <c r="J204" s="16">
        <v>2339999.9999996908</v>
      </c>
      <c r="K204" s="16">
        <v>427400.00000003423</v>
      </c>
      <c r="L204" s="16">
        <v>2616000</v>
      </c>
      <c r="M204" s="16">
        <v>1029000</v>
      </c>
      <c r="N204" s="16">
        <v>1285000</v>
      </c>
      <c r="O204" s="16">
        <v>564788</v>
      </c>
      <c r="P204" s="16">
        <f t="shared" si="19"/>
        <v>9390865.9999994263</v>
      </c>
      <c r="Q204" s="22">
        <f t="shared" si="20"/>
        <v>9390865.9999994263</v>
      </c>
      <c r="R204" t="b">
        <f t="shared" si="21"/>
        <v>1</v>
      </c>
    </row>
    <row r="205" spans="1:18" ht="15.75" x14ac:dyDescent="0.3">
      <c r="A205" s="18">
        <f t="shared" si="22"/>
        <v>44031</v>
      </c>
      <c r="B205" s="19">
        <v>10421255.000000328</v>
      </c>
      <c r="C205" s="20" t="str">
        <f t="shared" si="18"/>
        <v>USG (US gallons)</v>
      </c>
      <c r="D205" s="21" t="str">
        <f>VLOOKUP(WEEKDAY(A205),[1]weekday!$A$2:$B$8,2,0)</f>
        <v>Sun</v>
      </c>
      <c r="E205" s="17">
        <v>201</v>
      </c>
      <c r="F205" s="18">
        <f t="shared" si="23"/>
        <v>44031</v>
      </c>
      <c r="G205" s="16">
        <v>381</v>
      </c>
      <c r="H205" s="16">
        <v>1128000.0000001565</v>
      </c>
      <c r="I205" s="16">
        <v>0</v>
      </c>
      <c r="J205" s="16">
        <v>2610000.0000001271</v>
      </c>
      <c r="K205" s="16">
        <v>512500.00000004546</v>
      </c>
      <c r="L205" s="16">
        <v>2905000</v>
      </c>
      <c r="M205" s="16">
        <v>1004000</v>
      </c>
      <c r="N205" s="16">
        <v>1724000</v>
      </c>
      <c r="O205" s="16">
        <v>537374</v>
      </c>
      <c r="P205" s="16">
        <f t="shared" si="19"/>
        <v>10421255.000000328</v>
      </c>
      <c r="Q205" s="22">
        <f t="shared" si="20"/>
        <v>10421255.000000328</v>
      </c>
      <c r="R205" t="b">
        <f t="shared" si="21"/>
        <v>1</v>
      </c>
    </row>
    <row r="206" spans="1:18" ht="15.75" x14ac:dyDescent="0.3">
      <c r="A206" s="18">
        <f t="shared" si="22"/>
        <v>44032</v>
      </c>
      <c r="B206" s="19">
        <v>8932476.0000000391</v>
      </c>
      <c r="C206" s="20" t="str">
        <f t="shared" si="18"/>
        <v>USG (US gallons)</v>
      </c>
      <c r="D206" s="21" t="str">
        <f>VLOOKUP(WEEKDAY(A206),[1]weekday!$A$2:$B$8,2,0)</f>
        <v>Mon</v>
      </c>
      <c r="E206" s="17">
        <v>202</v>
      </c>
      <c r="F206" s="18">
        <f t="shared" si="23"/>
        <v>44032</v>
      </c>
      <c r="G206" s="16">
        <v>278</v>
      </c>
      <c r="H206" s="16">
        <v>1103000.0000000654</v>
      </c>
      <c r="I206" s="16">
        <v>0</v>
      </c>
      <c r="J206" s="16">
        <v>2110000.0000001271</v>
      </c>
      <c r="K206" s="16">
        <v>576699.9999998461</v>
      </c>
      <c r="L206" s="16">
        <v>2313000</v>
      </c>
      <c r="M206" s="16">
        <v>1197000</v>
      </c>
      <c r="N206" s="16">
        <v>969000</v>
      </c>
      <c r="O206" s="16">
        <v>663498</v>
      </c>
      <c r="P206" s="16">
        <f t="shared" si="19"/>
        <v>8932476.0000000391</v>
      </c>
      <c r="Q206" s="22">
        <f t="shared" si="20"/>
        <v>8932476.0000000391</v>
      </c>
      <c r="R206" t="b">
        <f t="shared" si="21"/>
        <v>1</v>
      </c>
    </row>
    <row r="207" spans="1:18" ht="15.75" x14ac:dyDescent="0.3">
      <c r="A207" s="18">
        <f t="shared" si="22"/>
        <v>44033</v>
      </c>
      <c r="B207" s="19">
        <v>9980687.0000000522</v>
      </c>
      <c r="C207" s="20" t="str">
        <f t="shared" si="18"/>
        <v>USG (US gallons)</v>
      </c>
      <c r="D207" s="21" t="str">
        <f>VLOOKUP(WEEKDAY(A207),[1]weekday!$A$2:$B$8,2,0)</f>
        <v>Tue</v>
      </c>
      <c r="E207" s="17">
        <v>203</v>
      </c>
      <c r="F207" s="18">
        <f t="shared" si="23"/>
        <v>44033</v>
      </c>
      <c r="G207" s="16">
        <v>390</v>
      </c>
      <c r="H207" s="16">
        <v>1304999.9999998363</v>
      </c>
      <c r="I207" s="16">
        <v>0</v>
      </c>
      <c r="J207" s="16">
        <v>2440000.0000000545</v>
      </c>
      <c r="K207" s="16">
        <v>568200.00000016077</v>
      </c>
      <c r="L207" s="16">
        <v>2701000</v>
      </c>
      <c r="M207" s="16">
        <v>1001000</v>
      </c>
      <c r="N207" s="16">
        <v>1382000</v>
      </c>
      <c r="O207" s="16">
        <v>583097</v>
      </c>
      <c r="P207" s="16">
        <f t="shared" si="19"/>
        <v>9980687.0000000522</v>
      </c>
      <c r="Q207" s="22">
        <f t="shared" si="20"/>
        <v>9980687.0000000522</v>
      </c>
      <c r="R207" t="b">
        <f t="shared" si="21"/>
        <v>1</v>
      </c>
    </row>
    <row r="208" spans="1:18" ht="15.75" x14ac:dyDescent="0.3">
      <c r="A208" s="18">
        <f t="shared" si="22"/>
        <v>44034</v>
      </c>
      <c r="B208" s="19">
        <v>9724639.9999997821</v>
      </c>
      <c r="C208" s="20" t="str">
        <f t="shared" si="18"/>
        <v>USG (US gallons)</v>
      </c>
      <c r="D208" s="21" t="str">
        <f>VLOOKUP(WEEKDAY(A208),[1]weekday!$A$2:$B$8,2,0)</f>
        <v>Wed</v>
      </c>
      <c r="E208" s="17">
        <v>204</v>
      </c>
      <c r="F208" s="18">
        <f t="shared" si="23"/>
        <v>44034</v>
      </c>
      <c r="G208" s="16">
        <v>684</v>
      </c>
      <c r="H208" s="16">
        <v>1286000.0000000582</v>
      </c>
      <c r="I208" s="16">
        <v>0</v>
      </c>
      <c r="J208" s="16">
        <v>2219999.9999997998</v>
      </c>
      <c r="K208" s="16">
        <v>531099.99999992398</v>
      </c>
      <c r="L208" s="16">
        <v>2826000</v>
      </c>
      <c r="M208" s="16">
        <v>820000</v>
      </c>
      <c r="N208" s="16">
        <v>1365000</v>
      </c>
      <c r="O208" s="16">
        <v>675856</v>
      </c>
      <c r="P208" s="16">
        <f t="shared" si="19"/>
        <v>9724639.9999997821</v>
      </c>
      <c r="Q208" s="22">
        <f t="shared" si="20"/>
        <v>9724639.9999997821</v>
      </c>
      <c r="R208" t="b">
        <f t="shared" si="21"/>
        <v>1</v>
      </c>
    </row>
    <row r="209" spans="1:21" ht="15.75" x14ac:dyDescent="0.3">
      <c r="A209" s="18">
        <f t="shared" si="22"/>
        <v>44035</v>
      </c>
      <c r="B209" s="19">
        <v>8493391.0000001695</v>
      </c>
      <c r="C209" s="20" t="str">
        <f t="shared" si="18"/>
        <v>USG (US gallons)</v>
      </c>
      <c r="D209" s="21" t="str">
        <f>VLOOKUP(WEEKDAY(A209),[1]weekday!$A$2:$B$8,2,0)</f>
        <v>Thu</v>
      </c>
      <c r="E209" s="17">
        <v>205</v>
      </c>
      <c r="F209" s="18">
        <f t="shared" si="23"/>
        <v>44035</v>
      </c>
      <c r="G209" s="16">
        <v>201349</v>
      </c>
      <c r="H209" s="16">
        <v>52000.000000134605</v>
      </c>
      <c r="I209" s="16">
        <v>84000</v>
      </c>
      <c r="J209" s="16">
        <v>1809999.9999999455</v>
      </c>
      <c r="K209" s="16">
        <v>696200.00000008987</v>
      </c>
      <c r="L209" s="16">
        <v>2523000</v>
      </c>
      <c r="M209" s="16">
        <v>1054000</v>
      </c>
      <c r="N209" s="16">
        <v>1432000</v>
      </c>
      <c r="O209" s="16">
        <v>640842</v>
      </c>
      <c r="P209" s="16">
        <f t="shared" si="19"/>
        <v>8493391.0000001695</v>
      </c>
      <c r="Q209" s="22">
        <f t="shared" si="20"/>
        <v>8493391.0000001695</v>
      </c>
      <c r="R209" t="b">
        <f t="shared" si="21"/>
        <v>1</v>
      </c>
    </row>
    <row r="210" spans="1:21" ht="15.75" x14ac:dyDescent="0.3">
      <c r="A210" s="18">
        <f t="shared" si="22"/>
        <v>44036</v>
      </c>
      <c r="B210" s="19">
        <v>9146907.000000095</v>
      </c>
      <c r="C210" s="20" t="str">
        <f t="shared" si="18"/>
        <v>USG (US gallons)</v>
      </c>
      <c r="D210" s="21" t="str">
        <f>VLOOKUP(WEEKDAY(A210),[1]weekday!$A$2:$B$8,2,0)</f>
        <v>Fri</v>
      </c>
      <c r="E210" s="17">
        <v>206</v>
      </c>
      <c r="F210" s="18">
        <f t="shared" si="23"/>
        <v>44036</v>
      </c>
      <c r="G210" s="16">
        <v>228629</v>
      </c>
      <c r="H210" s="16">
        <v>0</v>
      </c>
      <c r="I210" s="16">
        <v>0</v>
      </c>
      <c r="J210" s="16">
        <v>1900000.000000091</v>
      </c>
      <c r="K210" s="16">
        <v>846000.00000000361</v>
      </c>
      <c r="L210" s="16">
        <v>3097000</v>
      </c>
      <c r="M210" s="16">
        <v>1012000</v>
      </c>
      <c r="N210" s="16">
        <v>1460000</v>
      </c>
      <c r="O210" s="16">
        <v>603278</v>
      </c>
      <c r="P210" s="16">
        <f t="shared" si="19"/>
        <v>9146907.000000095</v>
      </c>
      <c r="Q210" s="22">
        <f t="shared" si="20"/>
        <v>9146907.000000095</v>
      </c>
      <c r="R210" t="b">
        <f t="shared" si="21"/>
        <v>1</v>
      </c>
    </row>
    <row r="211" spans="1:21" ht="15.75" x14ac:dyDescent="0.3">
      <c r="A211" s="18">
        <f t="shared" si="22"/>
        <v>44037</v>
      </c>
      <c r="B211" s="19">
        <v>8786687.9999999516</v>
      </c>
      <c r="C211" s="20" t="str">
        <f t="shared" si="18"/>
        <v>USG (US gallons)</v>
      </c>
      <c r="D211" s="21" t="str">
        <f>VLOOKUP(WEEKDAY(A211),[1]weekday!$A$2:$B$8,2,0)</f>
        <v>Sat</v>
      </c>
      <c r="E211" s="17">
        <v>207</v>
      </c>
      <c r="F211" s="18">
        <f t="shared" si="23"/>
        <v>44037</v>
      </c>
      <c r="G211" s="16">
        <v>228629</v>
      </c>
      <c r="H211" s="16">
        <v>0</v>
      </c>
      <c r="I211" s="16">
        <v>0</v>
      </c>
      <c r="J211" s="16">
        <v>1710000.0000000363</v>
      </c>
      <c r="K211" s="16">
        <v>885299.9999999156</v>
      </c>
      <c r="L211" s="16">
        <v>2898000</v>
      </c>
      <c r="M211" s="16">
        <v>982000</v>
      </c>
      <c r="N211" s="16">
        <v>1433000</v>
      </c>
      <c r="O211" s="16">
        <v>649759</v>
      </c>
      <c r="P211" s="16">
        <f t="shared" si="19"/>
        <v>8786687.9999999516</v>
      </c>
      <c r="Q211" s="22">
        <f t="shared" si="20"/>
        <v>8786687.9999999516</v>
      </c>
      <c r="R211" t="b">
        <f t="shared" si="21"/>
        <v>1</v>
      </c>
    </row>
    <row r="212" spans="1:21" ht="15.75" x14ac:dyDescent="0.3">
      <c r="A212" s="18">
        <f t="shared" si="22"/>
        <v>44038</v>
      </c>
      <c r="B212" s="19">
        <v>8758549.9999997951</v>
      </c>
      <c r="C212" s="20" t="str">
        <f t="shared" si="18"/>
        <v>USG (US gallons)</v>
      </c>
      <c r="D212" s="21" t="str">
        <f>VLOOKUP(WEEKDAY(A212),[1]weekday!$A$2:$B$8,2,0)</f>
        <v>Sun</v>
      </c>
      <c r="E212" s="17">
        <v>208</v>
      </c>
      <c r="F212" s="18">
        <f t="shared" si="23"/>
        <v>44038</v>
      </c>
      <c r="G212" s="16">
        <v>216608</v>
      </c>
      <c r="H212" s="16">
        <v>0</v>
      </c>
      <c r="I212" s="16">
        <v>198000</v>
      </c>
      <c r="J212" s="16">
        <v>2139999.9999998729</v>
      </c>
      <c r="K212" s="16">
        <v>874399.99999992328</v>
      </c>
      <c r="L212" s="16">
        <v>2351000</v>
      </c>
      <c r="M212" s="16">
        <v>1119000</v>
      </c>
      <c r="N212" s="16">
        <v>1256000</v>
      </c>
      <c r="O212" s="16">
        <v>603542</v>
      </c>
      <c r="P212" s="16">
        <f t="shared" si="19"/>
        <v>8758549.9999997951</v>
      </c>
      <c r="Q212" s="22">
        <f t="shared" si="20"/>
        <v>8758549.9999997951</v>
      </c>
      <c r="R212" t="b">
        <f t="shared" si="21"/>
        <v>1</v>
      </c>
    </row>
    <row r="213" spans="1:21" ht="15.75" x14ac:dyDescent="0.3">
      <c r="A213" s="18">
        <f t="shared" si="22"/>
        <v>44039</v>
      </c>
      <c r="B213" s="19">
        <v>9091454.0000002645</v>
      </c>
      <c r="C213" s="20" t="str">
        <f t="shared" si="18"/>
        <v>USG (US gallons)</v>
      </c>
      <c r="D213" s="21" t="str">
        <f>VLOOKUP(WEEKDAY(A213),[1]weekday!$A$2:$B$8,2,0)</f>
        <v>Mon</v>
      </c>
      <c r="E213" s="17">
        <v>209</v>
      </c>
      <c r="F213" s="18">
        <f t="shared" si="23"/>
        <v>44039</v>
      </c>
      <c r="G213" s="16">
        <v>264197</v>
      </c>
      <c r="H213" s="16">
        <v>0</v>
      </c>
      <c r="I213" s="16">
        <v>0</v>
      </c>
      <c r="J213" s="16">
        <v>2450000.0000002729</v>
      </c>
      <c r="K213" s="16">
        <v>776299.99999999197</v>
      </c>
      <c r="L213" s="16">
        <v>2665000</v>
      </c>
      <c r="M213" s="16">
        <v>1120000</v>
      </c>
      <c r="N213" s="16">
        <v>1275000</v>
      </c>
      <c r="O213" s="16">
        <v>540957</v>
      </c>
      <c r="P213" s="16">
        <f t="shared" si="19"/>
        <v>9091454.0000002645</v>
      </c>
      <c r="Q213" s="22">
        <f t="shared" si="20"/>
        <v>9091454.0000002645</v>
      </c>
      <c r="R213" t="b">
        <f t="shared" si="21"/>
        <v>1</v>
      </c>
    </row>
    <row r="214" spans="1:21" ht="15.75" x14ac:dyDescent="0.3">
      <c r="A214" s="18">
        <f t="shared" si="22"/>
        <v>44040</v>
      </c>
      <c r="B214" s="19">
        <v>9725578.9999996163</v>
      </c>
      <c r="C214" s="20" t="str">
        <f t="shared" si="18"/>
        <v>USG (US gallons)</v>
      </c>
      <c r="D214" s="21" t="str">
        <f>VLOOKUP(WEEKDAY(A214),[1]weekday!$A$2:$B$8,2,0)</f>
        <v>Tue</v>
      </c>
      <c r="E214" s="17">
        <v>210</v>
      </c>
      <c r="F214" s="18">
        <f t="shared" si="23"/>
        <v>44040</v>
      </c>
      <c r="G214" s="16">
        <v>290975</v>
      </c>
      <c r="H214" s="16">
        <v>0</v>
      </c>
      <c r="I214" s="16">
        <v>288000</v>
      </c>
      <c r="J214" s="16">
        <v>2379999.9999996545</v>
      </c>
      <c r="K214" s="16">
        <v>835299.99999996112</v>
      </c>
      <c r="L214" s="16">
        <v>2800000</v>
      </c>
      <c r="M214" s="16">
        <v>1169000</v>
      </c>
      <c r="N214" s="16">
        <v>1348000</v>
      </c>
      <c r="O214" s="16">
        <v>614304</v>
      </c>
      <c r="P214" s="16">
        <f t="shared" si="19"/>
        <v>9725578.9999996163</v>
      </c>
      <c r="Q214" s="22">
        <f t="shared" si="20"/>
        <v>9725578.9999996163</v>
      </c>
      <c r="R214" t="b">
        <f t="shared" si="21"/>
        <v>1</v>
      </c>
    </row>
    <row r="215" spans="1:21" ht="15.75" x14ac:dyDescent="0.3">
      <c r="A215" s="18">
        <f t="shared" si="22"/>
        <v>44041</v>
      </c>
      <c r="B215" s="19">
        <v>10492116.000000138</v>
      </c>
      <c r="C215" s="20" t="str">
        <f t="shared" si="18"/>
        <v>USG (US gallons)</v>
      </c>
      <c r="D215" s="21" t="str">
        <f>VLOOKUP(WEEKDAY(A215),[1]weekday!$A$2:$B$8,2,0)</f>
        <v>Wed</v>
      </c>
      <c r="E215" s="17">
        <v>211</v>
      </c>
      <c r="F215" s="18">
        <f t="shared" si="23"/>
        <v>44041</v>
      </c>
      <c r="G215" s="16">
        <v>84126</v>
      </c>
      <c r="H215" s="16">
        <v>1197999.9999998654</v>
      </c>
      <c r="I215" s="16">
        <v>81000</v>
      </c>
      <c r="J215" s="16">
        <v>2510000.0000002184</v>
      </c>
      <c r="K215" s="16">
        <v>627500.0000000546</v>
      </c>
      <c r="L215" s="16">
        <v>2790000</v>
      </c>
      <c r="M215" s="16">
        <v>1179000</v>
      </c>
      <c r="N215" s="16">
        <v>1355000</v>
      </c>
      <c r="O215" s="16">
        <v>667490</v>
      </c>
      <c r="P215" s="16">
        <f t="shared" si="19"/>
        <v>10492116.000000138</v>
      </c>
      <c r="Q215" s="22">
        <f t="shared" si="20"/>
        <v>10492116.000000138</v>
      </c>
      <c r="R215" t="b">
        <f t="shared" si="21"/>
        <v>1</v>
      </c>
    </row>
    <row r="216" spans="1:21" ht="15.75" x14ac:dyDescent="0.3">
      <c r="A216" s="18">
        <f t="shared" si="22"/>
        <v>44042</v>
      </c>
      <c r="B216" s="19">
        <v>9370369.999999661</v>
      </c>
      <c r="C216" s="20" t="str">
        <f t="shared" si="18"/>
        <v>USG (US gallons)</v>
      </c>
      <c r="D216" s="21" t="str">
        <f>VLOOKUP(WEEKDAY(A216),[1]weekday!$A$2:$B$8,2,0)</f>
        <v>Thu</v>
      </c>
      <c r="E216" s="17">
        <v>212</v>
      </c>
      <c r="F216" s="18">
        <f t="shared" si="23"/>
        <v>44042</v>
      </c>
      <c r="G216" s="16">
        <v>521</v>
      </c>
      <c r="H216" s="16">
        <v>1413999.99999976</v>
      </c>
      <c r="I216" s="16">
        <v>0</v>
      </c>
      <c r="J216" s="16">
        <v>1059999.9999999455</v>
      </c>
      <c r="K216" s="16">
        <v>691299.99999995565</v>
      </c>
      <c r="L216" s="16">
        <v>2592000</v>
      </c>
      <c r="M216" s="16">
        <v>1363000</v>
      </c>
      <c r="N216" s="16">
        <v>1349000</v>
      </c>
      <c r="O216" s="16">
        <v>900549</v>
      </c>
      <c r="P216" s="16">
        <f t="shared" si="19"/>
        <v>9370369.999999661</v>
      </c>
      <c r="Q216" s="22">
        <f t="shared" si="20"/>
        <v>9370369.999999661</v>
      </c>
      <c r="R216" t="b">
        <f t="shared" si="21"/>
        <v>1</v>
      </c>
    </row>
    <row r="217" spans="1:21" ht="15.75" x14ac:dyDescent="0.3">
      <c r="A217" s="18">
        <f t="shared" si="22"/>
        <v>44043</v>
      </c>
      <c r="B217" s="19">
        <v>11458372.000000739</v>
      </c>
      <c r="C217" s="20" t="str">
        <f t="shared" si="18"/>
        <v>USG (US gallons)</v>
      </c>
      <c r="D217" s="21" t="str">
        <f>VLOOKUP(WEEKDAY(A217),[1]weekday!$A$2:$B$8,2,0)</f>
        <v>Fri</v>
      </c>
      <c r="E217" s="17">
        <v>213</v>
      </c>
      <c r="F217" s="18">
        <f t="shared" si="23"/>
        <v>44043</v>
      </c>
      <c r="G217" s="16">
        <v>515</v>
      </c>
      <c r="H217" s="16">
        <v>1359000.0000003783</v>
      </c>
      <c r="I217" s="16">
        <v>0</v>
      </c>
      <c r="J217" s="16">
        <v>3530000.0000002002</v>
      </c>
      <c r="K217" s="16">
        <v>615300.00000016112</v>
      </c>
      <c r="L217" s="16">
        <v>2784000</v>
      </c>
      <c r="M217" s="16">
        <v>1059000</v>
      </c>
      <c r="N217" s="16">
        <v>1408000</v>
      </c>
      <c r="O217" s="16">
        <v>702557</v>
      </c>
      <c r="P217" s="16">
        <f t="shared" si="19"/>
        <v>11458372.000000739</v>
      </c>
      <c r="Q217" s="22">
        <f t="shared" si="20"/>
        <v>11458372.000000739</v>
      </c>
      <c r="R217" t="b">
        <f t="shared" si="21"/>
        <v>1</v>
      </c>
      <c r="U217" s="27"/>
    </row>
    <row r="218" spans="1:21" ht="15.75" x14ac:dyDescent="0.3">
      <c r="A218" s="18">
        <f t="shared" si="22"/>
        <v>44044</v>
      </c>
      <c r="B218" s="19">
        <v>9913132.9999996349</v>
      </c>
      <c r="C218" s="20" t="str">
        <f t="shared" si="18"/>
        <v>USG (US gallons)</v>
      </c>
      <c r="D218" s="21" t="str">
        <f>VLOOKUP(WEEKDAY(A218),[1]weekday!$A$2:$B$8,2,0)</f>
        <v>Sat</v>
      </c>
      <c r="E218" s="17">
        <v>214</v>
      </c>
      <c r="F218" s="18">
        <f t="shared" si="23"/>
        <v>44044</v>
      </c>
      <c r="G218" s="16">
        <v>352</v>
      </c>
      <c r="H218" s="16">
        <v>1154999.9999997453</v>
      </c>
      <c r="I218" s="16">
        <v>0</v>
      </c>
      <c r="J218" s="16">
        <v>2409999.9999998547</v>
      </c>
      <c r="K218" s="16">
        <v>537000.00000003458</v>
      </c>
      <c r="L218" s="16">
        <v>2657000</v>
      </c>
      <c r="M218" s="16">
        <v>1199000</v>
      </c>
      <c r="N218" s="16">
        <v>1357000</v>
      </c>
      <c r="O218" s="16">
        <v>597781</v>
      </c>
      <c r="P218" s="16">
        <f t="shared" si="19"/>
        <v>9913132.9999996349</v>
      </c>
      <c r="Q218" s="22">
        <f t="shared" si="20"/>
        <v>9913132.9999996349</v>
      </c>
      <c r="R218" t="b">
        <f t="shared" si="21"/>
        <v>1</v>
      </c>
    </row>
    <row r="219" spans="1:21" ht="15.75" x14ac:dyDescent="0.3">
      <c r="A219" s="18">
        <f t="shared" si="22"/>
        <v>44045</v>
      </c>
      <c r="B219" s="19">
        <v>9834508.0000001937</v>
      </c>
      <c r="C219" s="20" t="str">
        <f t="shared" si="18"/>
        <v>USG (US gallons)</v>
      </c>
      <c r="D219" s="21" t="str">
        <f>VLOOKUP(WEEKDAY(A219),[1]weekday!$A$2:$B$8,2,0)</f>
        <v>Sun</v>
      </c>
      <c r="E219" s="17">
        <v>215</v>
      </c>
      <c r="F219" s="18">
        <f t="shared" si="23"/>
        <v>44045</v>
      </c>
      <c r="G219" s="16">
        <v>553</v>
      </c>
      <c r="H219" s="16">
        <v>1180000.000000291</v>
      </c>
      <c r="I219" s="16">
        <v>0</v>
      </c>
      <c r="J219" s="16">
        <v>2400000.0000000908</v>
      </c>
      <c r="K219" s="16">
        <v>508899.99999981228</v>
      </c>
      <c r="L219" s="16">
        <v>2575000</v>
      </c>
      <c r="M219" s="16">
        <v>1287000</v>
      </c>
      <c r="N219" s="16">
        <v>1323000</v>
      </c>
      <c r="O219" s="16">
        <v>560055</v>
      </c>
      <c r="P219" s="16">
        <f t="shared" si="19"/>
        <v>9834508.0000001937</v>
      </c>
      <c r="Q219" s="22">
        <f t="shared" si="20"/>
        <v>9834508.0000001937</v>
      </c>
      <c r="R219" t="b">
        <f t="shared" si="21"/>
        <v>1</v>
      </c>
    </row>
    <row r="220" spans="1:21" ht="15.75" x14ac:dyDescent="0.3">
      <c r="A220" s="18">
        <f t="shared" si="22"/>
        <v>44046</v>
      </c>
      <c r="B220" s="19">
        <v>11266531.999999871</v>
      </c>
      <c r="C220" s="20" t="str">
        <f t="shared" si="18"/>
        <v>USG (US gallons)</v>
      </c>
      <c r="D220" s="21" t="str">
        <f>VLOOKUP(WEEKDAY(A220),[1]weekday!$A$2:$B$8,2,0)</f>
        <v>Mon</v>
      </c>
      <c r="E220" s="17">
        <v>216</v>
      </c>
      <c r="F220" s="18">
        <f t="shared" si="23"/>
        <v>44046</v>
      </c>
      <c r="G220" s="16">
        <v>525</v>
      </c>
      <c r="H220" s="16">
        <v>2548999.9999999781</v>
      </c>
      <c r="I220" s="16">
        <v>0</v>
      </c>
      <c r="J220" s="16">
        <v>2199999.9999998179</v>
      </c>
      <c r="K220" s="16">
        <v>624700.00000007532</v>
      </c>
      <c r="L220" s="16">
        <v>2673000</v>
      </c>
      <c r="M220" s="16">
        <v>1239000</v>
      </c>
      <c r="N220" s="16">
        <v>1323000</v>
      </c>
      <c r="O220" s="16">
        <v>657307</v>
      </c>
      <c r="P220" s="16">
        <f t="shared" si="19"/>
        <v>11266531.999999871</v>
      </c>
      <c r="Q220" s="22">
        <f t="shared" si="20"/>
        <v>11266531.999999871</v>
      </c>
      <c r="R220" t="b">
        <f t="shared" si="21"/>
        <v>1</v>
      </c>
    </row>
    <row r="221" spans="1:21" ht="15.75" x14ac:dyDescent="0.3">
      <c r="A221" s="18">
        <f t="shared" si="22"/>
        <v>44047</v>
      </c>
      <c r="B221" s="19">
        <v>9071719.9999997653</v>
      </c>
      <c r="C221" s="20" t="str">
        <f t="shared" si="18"/>
        <v>USG (US gallons)</v>
      </c>
      <c r="D221" s="21" t="str">
        <f>VLOOKUP(WEEKDAY(A221),[1]weekday!$A$2:$B$8,2,0)</f>
        <v>Tue</v>
      </c>
      <c r="E221" s="17">
        <v>217</v>
      </c>
      <c r="F221" s="18">
        <f t="shared" si="23"/>
        <v>44047</v>
      </c>
      <c r="G221" s="16">
        <v>54513</v>
      </c>
      <c r="H221" s="16">
        <v>70999.999999912689</v>
      </c>
      <c r="I221" s="16">
        <v>0</v>
      </c>
      <c r="J221" s="16">
        <v>2349999.9999999092</v>
      </c>
      <c r="K221" s="16">
        <v>652399.99999994319</v>
      </c>
      <c r="L221" s="16">
        <v>2729000</v>
      </c>
      <c r="M221" s="16">
        <v>1224000</v>
      </c>
      <c r="N221" s="16">
        <v>1398000</v>
      </c>
      <c r="O221" s="16">
        <v>592807</v>
      </c>
      <c r="P221" s="16">
        <f t="shared" si="19"/>
        <v>9071719.9999997653</v>
      </c>
      <c r="Q221" s="22">
        <f t="shared" si="20"/>
        <v>9071719.9999997653</v>
      </c>
      <c r="R221" t="b">
        <f t="shared" si="21"/>
        <v>1</v>
      </c>
    </row>
    <row r="222" spans="1:21" ht="15.75" x14ac:dyDescent="0.3">
      <c r="A222" s="18">
        <f t="shared" si="22"/>
        <v>44048</v>
      </c>
      <c r="B222" s="19">
        <v>10575101.999999851</v>
      </c>
      <c r="C222" s="20" t="str">
        <f t="shared" si="18"/>
        <v>USG (US gallons)</v>
      </c>
      <c r="D222" s="21" t="str">
        <f>VLOOKUP(WEEKDAY(A222),[1]weekday!$A$2:$B$8,2,0)</f>
        <v>Wed</v>
      </c>
      <c r="E222" s="17">
        <v>218</v>
      </c>
      <c r="F222" s="18">
        <f t="shared" si="23"/>
        <v>44048</v>
      </c>
      <c r="G222" s="16">
        <v>60945</v>
      </c>
      <c r="H222" s="16">
        <v>1416999.9999999164</v>
      </c>
      <c r="I222" s="16">
        <v>0</v>
      </c>
      <c r="J222" s="16">
        <v>2349999.9999999092</v>
      </c>
      <c r="K222" s="16">
        <v>733600.00000002398</v>
      </c>
      <c r="L222" s="16">
        <v>2738000</v>
      </c>
      <c r="M222" s="16">
        <v>1126000</v>
      </c>
      <c r="N222" s="16">
        <v>1390000</v>
      </c>
      <c r="O222" s="16">
        <v>759557</v>
      </c>
      <c r="P222" s="16">
        <f t="shared" si="19"/>
        <v>10575101.999999851</v>
      </c>
      <c r="Q222" s="22">
        <f t="shared" si="20"/>
        <v>10575101.999999851</v>
      </c>
      <c r="R222" t="b">
        <f t="shared" si="21"/>
        <v>1</v>
      </c>
    </row>
    <row r="223" spans="1:21" ht="15.75" x14ac:dyDescent="0.3">
      <c r="A223" s="18">
        <f t="shared" si="22"/>
        <v>44049</v>
      </c>
      <c r="B223" s="19">
        <v>10737888.000000583</v>
      </c>
      <c r="C223" s="20" t="str">
        <f t="shared" si="18"/>
        <v>USG (US gallons)</v>
      </c>
      <c r="D223" s="21" t="str">
        <f>VLOOKUP(WEEKDAY(A223),[1]weekday!$A$2:$B$8,2,0)</f>
        <v>Thu</v>
      </c>
      <c r="E223" s="17">
        <v>219</v>
      </c>
      <c r="F223" s="18">
        <f t="shared" si="23"/>
        <v>44049</v>
      </c>
      <c r="G223" s="16">
        <v>151691</v>
      </c>
      <c r="H223" s="16">
        <v>1362000.0000000801</v>
      </c>
      <c r="I223" s="16">
        <v>107000</v>
      </c>
      <c r="J223" s="16">
        <v>2580000.0000003818</v>
      </c>
      <c r="K223" s="16">
        <v>824700.00000012084</v>
      </c>
      <c r="L223" s="16">
        <v>2823000</v>
      </c>
      <c r="M223" s="16">
        <v>865000</v>
      </c>
      <c r="N223" s="16">
        <v>1412000</v>
      </c>
      <c r="O223" s="16">
        <v>612497</v>
      </c>
      <c r="P223" s="16">
        <f t="shared" si="19"/>
        <v>10737888.000000583</v>
      </c>
      <c r="Q223" s="22">
        <f t="shared" si="20"/>
        <v>10737888.000000583</v>
      </c>
      <c r="R223" t="b">
        <f t="shared" si="21"/>
        <v>1</v>
      </c>
    </row>
    <row r="224" spans="1:21" ht="15.75" x14ac:dyDescent="0.3">
      <c r="A224" s="18">
        <f t="shared" si="22"/>
        <v>44050</v>
      </c>
      <c r="B224" s="19">
        <v>8893457.9999993872</v>
      </c>
      <c r="C224" s="20" t="str">
        <f t="shared" si="18"/>
        <v>USG (US gallons)</v>
      </c>
      <c r="D224" s="21" t="str">
        <f>VLOOKUP(WEEKDAY(A224),[1]weekday!$A$2:$B$8,2,0)</f>
        <v>Fri</v>
      </c>
      <c r="E224" s="17">
        <v>220</v>
      </c>
      <c r="F224" s="18">
        <f t="shared" si="23"/>
        <v>44050</v>
      </c>
      <c r="G224" s="16">
        <v>26</v>
      </c>
      <c r="H224" s="16">
        <v>1101999.9999998617</v>
      </c>
      <c r="I224" s="16">
        <v>36000</v>
      </c>
      <c r="J224" s="16">
        <v>1649999.9999996363</v>
      </c>
      <c r="K224" s="16">
        <v>899899.99999988871</v>
      </c>
      <c r="L224" s="16">
        <v>2492000</v>
      </c>
      <c r="M224" s="16">
        <v>893000</v>
      </c>
      <c r="N224" s="16">
        <v>1203000</v>
      </c>
      <c r="O224" s="16">
        <v>617532</v>
      </c>
      <c r="P224" s="16">
        <f t="shared" si="19"/>
        <v>8893457.9999993872</v>
      </c>
      <c r="Q224" s="22">
        <f t="shared" si="20"/>
        <v>8893457.9999993872</v>
      </c>
      <c r="R224" t="b">
        <f t="shared" si="21"/>
        <v>1</v>
      </c>
    </row>
    <row r="225" spans="1:18" ht="15.75" x14ac:dyDescent="0.3">
      <c r="A225" s="18">
        <f t="shared" si="22"/>
        <v>44051</v>
      </c>
      <c r="B225" s="19">
        <v>10427914.000000399</v>
      </c>
      <c r="C225" s="20" t="str">
        <f t="shared" si="18"/>
        <v>USG (US gallons)</v>
      </c>
      <c r="D225" s="21" t="str">
        <f>VLOOKUP(WEEKDAY(A225),[1]weekday!$A$2:$B$8,2,0)</f>
        <v>Sat</v>
      </c>
      <c r="E225" s="17">
        <v>221</v>
      </c>
      <c r="F225" s="18">
        <f t="shared" si="23"/>
        <v>44051</v>
      </c>
      <c r="G225" s="16">
        <v>1274</v>
      </c>
      <c r="H225" s="16">
        <v>1385999.9999999672</v>
      </c>
      <c r="I225" s="16">
        <v>0</v>
      </c>
      <c r="J225" s="16">
        <v>2310000.0000004</v>
      </c>
      <c r="K225" s="16">
        <v>691900.00000003236</v>
      </c>
      <c r="L225" s="16">
        <v>3007000</v>
      </c>
      <c r="M225" s="16">
        <v>941000</v>
      </c>
      <c r="N225" s="16">
        <v>1430000</v>
      </c>
      <c r="O225" s="16">
        <v>660740</v>
      </c>
      <c r="P225" s="16">
        <f t="shared" si="19"/>
        <v>10427914.000000399</v>
      </c>
      <c r="Q225" s="22">
        <f t="shared" si="20"/>
        <v>10427914.000000399</v>
      </c>
      <c r="R225" t="b">
        <f t="shared" si="21"/>
        <v>1</v>
      </c>
    </row>
    <row r="226" spans="1:18" ht="15.75" x14ac:dyDescent="0.3">
      <c r="A226" s="18">
        <f t="shared" si="22"/>
        <v>44052</v>
      </c>
      <c r="B226" s="19">
        <v>9592321.9999997802</v>
      </c>
      <c r="C226" s="20" t="str">
        <f t="shared" si="18"/>
        <v>USG (US gallons)</v>
      </c>
      <c r="D226" s="21" t="str">
        <f>VLOOKUP(WEEKDAY(A226),[1]weekday!$A$2:$B$8,2,0)</f>
        <v>Sun</v>
      </c>
      <c r="E226" s="17">
        <v>222</v>
      </c>
      <c r="F226" s="18">
        <f t="shared" si="23"/>
        <v>44052</v>
      </c>
      <c r="G226" s="16">
        <v>131838</v>
      </c>
      <c r="H226" s="16">
        <v>1152000.0000000438</v>
      </c>
      <c r="I226" s="16">
        <v>128000</v>
      </c>
      <c r="J226" s="16">
        <v>2279999.9999997453</v>
      </c>
      <c r="K226" s="16">
        <v>682099.99999999127</v>
      </c>
      <c r="L226" s="16">
        <v>2565000</v>
      </c>
      <c r="M226" s="16">
        <v>773000</v>
      </c>
      <c r="N226" s="16">
        <v>1283000</v>
      </c>
      <c r="O226" s="16">
        <v>597384</v>
      </c>
      <c r="P226" s="16">
        <f t="shared" si="19"/>
        <v>9592321.9999997802</v>
      </c>
      <c r="Q226" s="22">
        <f t="shared" si="20"/>
        <v>9592321.9999997802</v>
      </c>
      <c r="R226" t="b">
        <f t="shared" si="21"/>
        <v>1</v>
      </c>
    </row>
    <row r="227" spans="1:18" ht="15.75" x14ac:dyDescent="0.3">
      <c r="A227" s="18">
        <f t="shared" si="22"/>
        <v>44053</v>
      </c>
      <c r="B227" s="19">
        <v>9944164.0000003781</v>
      </c>
      <c r="C227" s="20" t="str">
        <f t="shared" si="18"/>
        <v>USG (US gallons)</v>
      </c>
      <c r="D227" s="21" t="str">
        <f>VLOOKUP(WEEKDAY(A227),[1]weekday!$A$2:$B$8,2,0)</f>
        <v>Mon</v>
      </c>
      <c r="E227" s="17">
        <v>223</v>
      </c>
      <c r="F227" s="18">
        <f t="shared" si="23"/>
        <v>44053</v>
      </c>
      <c r="G227" s="16">
        <v>27539</v>
      </c>
      <c r="H227" s="16">
        <v>1367000.0000001891</v>
      </c>
      <c r="I227" s="16">
        <v>0</v>
      </c>
      <c r="J227" s="16">
        <v>2260000.0000002184</v>
      </c>
      <c r="K227" s="16">
        <v>809899.99999997055</v>
      </c>
      <c r="L227" s="16">
        <v>2703000</v>
      </c>
      <c r="M227" s="16">
        <v>875000</v>
      </c>
      <c r="N227" s="16">
        <v>1361000</v>
      </c>
      <c r="O227" s="16">
        <v>540725</v>
      </c>
      <c r="P227" s="16">
        <f t="shared" si="19"/>
        <v>9944164.0000003781</v>
      </c>
      <c r="Q227" s="22">
        <f t="shared" si="20"/>
        <v>9944164.0000003781</v>
      </c>
      <c r="R227" t="b">
        <f t="shared" si="21"/>
        <v>1</v>
      </c>
    </row>
    <row r="228" spans="1:18" ht="15.75" x14ac:dyDescent="0.3">
      <c r="A228" s="18">
        <f t="shared" si="22"/>
        <v>44054</v>
      </c>
      <c r="B228" s="19">
        <v>9164313.9999994282</v>
      </c>
      <c r="C228" s="20" t="str">
        <f t="shared" si="18"/>
        <v>USG (US gallons)</v>
      </c>
      <c r="D228" s="21" t="str">
        <f>VLOOKUP(WEEKDAY(A228),[1]weekday!$A$2:$B$8,2,0)</f>
        <v>Tue</v>
      </c>
      <c r="E228" s="17">
        <v>224</v>
      </c>
      <c r="F228" s="18">
        <f t="shared" si="23"/>
        <v>44054</v>
      </c>
      <c r="G228" s="16">
        <v>313371</v>
      </c>
      <c r="H228" s="16">
        <v>78999.999999723514</v>
      </c>
      <c r="I228" s="16">
        <v>263000</v>
      </c>
      <c r="J228" s="16">
        <v>2319999.999999709</v>
      </c>
      <c r="K228" s="16">
        <v>716499.99999999639</v>
      </c>
      <c r="L228" s="16">
        <v>2643000</v>
      </c>
      <c r="M228" s="16">
        <v>959000</v>
      </c>
      <c r="N228" s="16">
        <v>1321000</v>
      </c>
      <c r="O228" s="16">
        <v>549443</v>
      </c>
      <c r="P228" s="16">
        <f t="shared" si="19"/>
        <v>9164313.9999994282</v>
      </c>
      <c r="Q228" s="22">
        <f t="shared" si="20"/>
        <v>9164313.9999994282</v>
      </c>
      <c r="R228" t="b">
        <f t="shared" si="21"/>
        <v>1</v>
      </c>
    </row>
    <row r="229" spans="1:18" ht="15.75" x14ac:dyDescent="0.3">
      <c r="A229" s="18">
        <f t="shared" si="22"/>
        <v>44055</v>
      </c>
      <c r="B229" s="19">
        <v>10439386.000000123</v>
      </c>
      <c r="C229" s="20" t="str">
        <f t="shared" si="18"/>
        <v>USG (US gallons)</v>
      </c>
      <c r="D229" s="21" t="str">
        <f>VLOOKUP(WEEKDAY(A229),[1]weekday!$A$2:$B$8,2,0)</f>
        <v>Wed</v>
      </c>
      <c r="E229" s="17">
        <v>225</v>
      </c>
      <c r="F229" s="18">
        <f t="shared" si="23"/>
        <v>44055</v>
      </c>
      <c r="G229" s="16">
        <v>384620</v>
      </c>
      <c r="H229" s="16">
        <v>0</v>
      </c>
      <c r="I229" s="16">
        <v>380000</v>
      </c>
      <c r="J229" s="16">
        <v>2650000.0000000908</v>
      </c>
      <c r="K229" s="16">
        <v>1050600.0000000312</v>
      </c>
      <c r="L229" s="16">
        <v>2814000</v>
      </c>
      <c r="M229" s="16">
        <v>1060000</v>
      </c>
      <c r="N229" s="16">
        <v>1358000</v>
      </c>
      <c r="O229" s="16">
        <v>742166</v>
      </c>
      <c r="P229" s="16">
        <f t="shared" si="19"/>
        <v>10439386.000000123</v>
      </c>
      <c r="Q229" s="22">
        <f t="shared" si="20"/>
        <v>10439386.000000123</v>
      </c>
      <c r="R229" t="b">
        <f t="shared" si="21"/>
        <v>1</v>
      </c>
    </row>
    <row r="230" spans="1:18" ht="15.75" x14ac:dyDescent="0.3">
      <c r="A230" s="18">
        <f t="shared" si="22"/>
        <v>44056</v>
      </c>
      <c r="B230" s="19">
        <v>10294055.999999927</v>
      </c>
      <c r="C230" s="20" t="str">
        <f t="shared" si="18"/>
        <v>USG (US gallons)</v>
      </c>
      <c r="D230" s="21" t="str">
        <f>VLOOKUP(WEEKDAY(A230),[1]weekday!$A$2:$B$8,2,0)</f>
        <v>Thu</v>
      </c>
      <c r="E230" s="17">
        <v>226</v>
      </c>
      <c r="F230" s="18">
        <f t="shared" si="23"/>
        <v>44056</v>
      </c>
      <c r="G230" s="16">
        <v>409961</v>
      </c>
      <c r="H230" s="16">
        <v>0</v>
      </c>
      <c r="I230" s="16">
        <v>390000</v>
      </c>
      <c r="J230" s="16">
        <v>2429999.9999998361</v>
      </c>
      <c r="K230" s="16">
        <v>947100.00000009127</v>
      </c>
      <c r="L230" s="16">
        <v>3111000</v>
      </c>
      <c r="M230" s="16">
        <v>954000</v>
      </c>
      <c r="N230" s="16">
        <v>1390000</v>
      </c>
      <c r="O230" s="16">
        <v>661995</v>
      </c>
      <c r="P230" s="16">
        <f t="shared" si="19"/>
        <v>10294055.999999927</v>
      </c>
      <c r="Q230" s="22">
        <f t="shared" si="20"/>
        <v>10294055.999999927</v>
      </c>
      <c r="R230" t="b">
        <f t="shared" si="21"/>
        <v>1</v>
      </c>
    </row>
    <row r="231" spans="1:18" ht="15.75" x14ac:dyDescent="0.3">
      <c r="A231" s="18">
        <f t="shared" si="22"/>
        <v>44057</v>
      </c>
      <c r="B231" s="19">
        <v>10622802.000000255</v>
      </c>
      <c r="C231" s="20" t="str">
        <f t="shared" si="18"/>
        <v>USG (US gallons)</v>
      </c>
      <c r="D231" s="21" t="str">
        <f>VLOOKUP(WEEKDAY(A231),[1]weekday!$A$2:$B$8,2,0)</f>
        <v>Fri</v>
      </c>
      <c r="E231" s="17">
        <v>227</v>
      </c>
      <c r="F231" s="18">
        <f t="shared" si="23"/>
        <v>44057</v>
      </c>
      <c r="G231" s="16">
        <v>395005</v>
      </c>
      <c r="H231" s="16">
        <v>0</v>
      </c>
      <c r="I231" s="16">
        <v>423000</v>
      </c>
      <c r="J231" s="16">
        <v>2600000.0000003637</v>
      </c>
      <c r="K231" s="16">
        <v>1167099.9999998913</v>
      </c>
      <c r="L231" s="16">
        <v>2808000</v>
      </c>
      <c r="M231" s="16">
        <v>946000</v>
      </c>
      <c r="N231" s="16">
        <v>1451000</v>
      </c>
      <c r="O231" s="16">
        <v>832697</v>
      </c>
      <c r="P231" s="16">
        <f t="shared" si="19"/>
        <v>10622802.000000255</v>
      </c>
      <c r="Q231" s="22">
        <f t="shared" si="20"/>
        <v>10622802.000000255</v>
      </c>
      <c r="R231" t="b">
        <f t="shared" si="21"/>
        <v>1</v>
      </c>
    </row>
    <row r="232" spans="1:18" ht="15.75" x14ac:dyDescent="0.3">
      <c r="A232" s="18">
        <f t="shared" si="22"/>
        <v>44058</v>
      </c>
      <c r="B232" s="19">
        <v>10182180.000000045</v>
      </c>
      <c r="C232" s="20" t="str">
        <f t="shared" si="18"/>
        <v>USG (US gallons)</v>
      </c>
      <c r="D232" s="21" t="str">
        <f>VLOOKUP(WEEKDAY(A232),[1]weekday!$A$2:$B$8,2,0)</f>
        <v>Sat</v>
      </c>
      <c r="E232" s="17">
        <v>228</v>
      </c>
      <c r="F232" s="18">
        <f t="shared" si="23"/>
        <v>44058</v>
      </c>
      <c r="G232" s="16">
        <v>476392</v>
      </c>
      <c r="H232" s="16">
        <v>0</v>
      </c>
      <c r="I232" s="16">
        <v>439000</v>
      </c>
      <c r="J232" s="16">
        <v>2539999.9999999637</v>
      </c>
      <c r="K232" s="16">
        <v>971600.00000008044</v>
      </c>
      <c r="L232" s="16">
        <v>2747000</v>
      </c>
      <c r="M232" s="16">
        <v>937000</v>
      </c>
      <c r="N232" s="16">
        <v>1357000</v>
      </c>
      <c r="O232" s="16">
        <v>714188</v>
      </c>
      <c r="P232" s="16">
        <f t="shared" si="19"/>
        <v>10182180.000000045</v>
      </c>
      <c r="Q232" s="22">
        <f t="shared" si="20"/>
        <v>10182180.000000045</v>
      </c>
      <c r="R232" t="b">
        <f t="shared" si="21"/>
        <v>1</v>
      </c>
    </row>
    <row r="233" spans="1:18" ht="15.75" x14ac:dyDescent="0.3">
      <c r="A233" s="18">
        <f t="shared" si="22"/>
        <v>44059</v>
      </c>
      <c r="B233" s="19">
        <v>8640429.9999995362</v>
      </c>
      <c r="C233" s="20" t="str">
        <f t="shared" si="18"/>
        <v>USG (US gallons)</v>
      </c>
      <c r="D233" s="21" t="str">
        <f>VLOOKUP(WEEKDAY(A233),[1]weekday!$A$2:$B$8,2,0)</f>
        <v>Sun</v>
      </c>
      <c r="E233" s="17">
        <v>229</v>
      </c>
      <c r="F233" s="18">
        <f t="shared" si="23"/>
        <v>44059</v>
      </c>
      <c r="G233" s="16">
        <v>236416</v>
      </c>
      <c r="H233" s="16">
        <v>0</v>
      </c>
      <c r="I233" s="16">
        <v>237000</v>
      </c>
      <c r="J233" s="16">
        <v>2339999.9999996908</v>
      </c>
      <c r="K233" s="16">
        <v>717099.99999984575</v>
      </c>
      <c r="L233" s="16">
        <v>2529000</v>
      </c>
      <c r="M233" s="16">
        <v>885000</v>
      </c>
      <c r="N233" s="16">
        <v>1154000</v>
      </c>
      <c r="O233" s="16">
        <v>541914</v>
      </c>
      <c r="P233" s="16">
        <f t="shared" si="19"/>
        <v>8640429.9999995362</v>
      </c>
      <c r="Q233" s="22">
        <f t="shared" si="20"/>
        <v>8640429.9999995362</v>
      </c>
      <c r="R233" t="b">
        <f t="shared" si="21"/>
        <v>1</v>
      </c>
    </row>
    <row r="234" spans="1:18" ht="15.75" x14ac:dyDescent="0.3">
      <c r="A234" s="18">
        <f t="shared" si="22"/>
        <v>44060</v>
      </c>
      <c r="B234" s="19">
        <v>10120333.000000343</v>
      </c>
      <c r="C234" s="20" t="str">
        <f t="shared" si="18"/>
        <v>USG (US gallons)</v>
      </c>
      <c r="D234" s="21" t="str">
        <f>VLOOKUP(WEEKDAY(A234),[1]weekday!$A$2:$B$8,2,0)</f>
        <v>Mon</v>
      </c>
      <c r="E234" s="17">
        <v>230</v>
      </c>
      <c r="F234" s="18">
        <f t="shared" si="23"/>
        <v>44060</v>
      </c>
      <c r="G234" s="16">
        <v>445074</v>
      </c>
      <c r="H234" s="16">
        <v>0</v>
      </c>
      <c r="I234" s="16">
        <v>409000</v>
      </c>
      <c r="J234" s="16">
        <v>2260000.0000002184</v>
      </c>
      <c r="K234" s="16">
        <v>1030300.0000001248</v>
      </c>
      <c r="L234" s="16">
        <v>2866000</v>
      </c>
      <c r="M234" s="16">
        <v>1036000</v>
      </c>
      <c r="N234" s="16">
        <v>1351000</v>
      </c>
      <c r="O234" s="16">
        <v>722959</v>
      </c>
      <c r="P234" s="16">
        <f t="shared" si="19"/>
        <v>10120333.000000343</v>
      </c>
      <c r="Q234" s="22">
        <f t="shared" si="20"/>
        <v>10120333.000000343</v>
      </c>
      <c r="R234" t="b">
        <f t="shared" si="21"/>
        <v>1</v>
      </c>
    </row>
    <row r="235" spans="1:18" ht="15.75" x14ac:dyDescent="0.3">
      <c r="A235" s="18">
        <f t="shared" si="22"/>
        <v>44061</v>
      </c>
      <c r="B235" s="19">
        <v>9880094.9999998473</v>
      </c>
      <c r="C235" s="20" t="str">
        <f t="shared" si="18"/>
        <v>USG (US gallons)</v>
      </c>
      <c r="D235" s="21" t="str">
        <f>VLOOKUP(WEEKDAY(A235),[1]weekday!$A$2:$B$8,2,0)</f>
        <v>Tue</v>
      </c>
      <c r="E235" s="17">
        <v>231</v>
      </c>
      <c r="F235" s="18">
        <f t="shared" si="23"/>
        <v>44061</v>
      </c>
      <c r="G235" s="16">
        <v>4489</v>
      </c>
      <c r="H235" s="16">
        <v>195999.99999991269</v>
      </c>
      <c r="I235" s="16">
        <v>503000</v>
      </c>
      <c r="J235" s="16">
        <v>2269999.9999999818</v>
      </c>
      <c r="K235" s="16">
        <v>1064499.9999999527</v>
      </c>
      <c r="L235" s="16">
        <v>2808000</v>
      </c>
      <c r="M235" s="16">
        <v>966000</v>
      </c>
      <c r="N235" s="16">
        <v>1314000</v>
      </c>
      <c r="O235" s="16">
        <v>754106</v>
      </c>
      <c r="P235" s="16">
        <f t="shared" si="19"/>
        <v>9880094.9999998473</v>
      </c>
      <c r="Q235" s="22">
        <f t="shared" si="20"/>
        <v>9880094.9999998473</v>
      </c>
      <c r="R235" t="b">
        <f t="shared" si="21"/>
        <v>1</v>
      </c>
    </row>
    <row r="236" spans="1:18" ht="15.75" x14ac:dyDescent="0.3">
      <c r="A236" s="18">
        <f t="shared" si="22"/>
        <v>44062</v>
      </c>
      <c r="B236" s="19">
        <v>10388378.999999925</v>
      </c>
      <c r="C236" s="20" t="str">
        <f t="shared" si="18"/>
        <v>USG (US gallons)</v>
      </c>
      <c r="D236" s="21" t="str">
        <f>VLOOKUP(WEEKDAY(A236),[1]weekday!$A$2:$B$8,2,0)</f>
        <v>Wed</v>
      </c>
      <c r="E236" s="17">
        <v>232</v>
      </c>
      <c r="F236" s="18">
        <f t="shared" si="23"/>
        <v>44062</v>
      </c>
      <c r="G236" s="16">
        <v>136483</v>
      </c>
      <c r="H236" s="16">
        <v>1284000.0000001055</v>
      </c>
      <c r="I236" s="16">
        <v>64000</v>
      </c>
      <c r="J236" s="16">
        <v>2469999.9999997998</v>
      </c>
      <c r="K236" s="16">
        <v>747200.00000002072</v>
      </c>
      <c r="L236" s="16">
        <v>2777000</v>
      </c>
      <c r="M236" s="16">
        <v>966000</v>
      </c>
      <c r="N236" s="16">
        <v>1222000</v>
      </c>
      <c r="O236" s="16">
        <v>721696</v>
      </c>
      <c r="P236" s="16">
        <f t="shared" si="19"/>
        <v>10388378.999999925</v>
      </c>
      <c r="Q236" s="22">
        <f t="shared" si="20"/>
        <v>10388378.999999925</v>
      </c>
      <c r="R236" t="b">
        <f t="shared" si="21"/>
        <v>1</v>
      </c>
    </row>
    <row r="237" spans="1:18" ht="15.75" x14ac:dyDescent="0.3">
      <c r="A237" s="18">
        <f t="shared" si="22"/>
        <v>44063</v>
      </c>
      <c r="B237" s="19">
        <v>8933634.0000004377</v>
      </c>
      <c r="C237" s="20" t="str">
        <f t="shared" si="18"/>
        <v>USG (US gallons)</v>
      </c>
      <c r="D237" s="21" t="str">
        <f>VLOOKUP(WEEKDAY(A237),[1]weekday!$A$2:$B$8,2,0)</f>
        <v>Thu</v>
      </c>
      <c r="E237" s="17">
        <v>233</v>
      </c>
      <c r="F237" s="18">
        <f t="shared" si="23"/>
        <v>44063</v>
      </c>
      <c r="G237" s="16">
        <v>0</v>
      </c>
      <c r="H237" s="16">
        <v>1284000.0000001055</v>
      </c>
      <c r="I237" s="16">
        <v>117000</v>
      </c>
      <c r="J237" s="16">
        <v>1640000.0000003274</v>
      </c>
      <c r="K237" s="16">
        <v>627700.00000000442</v>
      </c>
      <c r="L237" s="16">
        <v>2717000</v>
      </c>
      <c r="M237" s="16">
        <v>794000</v>
      </c>
      <c r="N237" s="16">
        <v>1200000</v>
      </c>
      <c r="O237" s="16">
        <v>553934</v>
      </c>
      <c r="P237" s="16">
        <f t="shared" si="19"/>
        <v>8933634.0000004377</v>
      </c>
      <c r="Q237" s="22">
        <f t="shared" si="20"/>
        <v>8933634.0000004377</v>
      </c>
      <c r="R237" t="b">
        <f t="shared" si="21"/>
        <v>1</v>
      </c>
    </row>
    <row r="238" spans="1:18" ht="15.75" x14ac:dyDescent="0.3">
      <c r="A238" s="18">
        <f t="shared" si="22"/>
        <v>44064</v>
      </c>
      <c r="B238" s="19">
        <v>10168637.999999985</v>
      </c>
      <c r="C238" s="20" t="str">
        <f t="shared" si="18"/>
        <v>USG (US gallons)</v>
      </c>
      <c r="D238" s="21" t="str">
        <f>VLOOKUP(WEEKDAY(A238),[1]weekday!$A$2:$B$8,2,0)</f>
        <v>Fri</v>
      </c>
      <c r="E238" s="17">
        <v>234</v>
      </c>
      <c r="F238" s="18">
        <f t="shared" si="23"/>
        <v>44064</v>
      </c>
      <c r="G238" s="16">
        <v>29906</v>
      </c>
      <c r="H238" s="16">
        <v>1284000.0000001055</v>
      </c>
      <c r="I238" s="16">
        <v>28000</v>
      </c>
      <c r="J238" s="16">
        <v>2059999.9999999455</v>
      </c>
      <c r="K238" s="16">
        <v>848999.99999993271</v>
      </c>
      <c r="L238" s="16">
        <v>3019000</v>
      </c>
      <c r="M238" s="16">
        <v>832000</v>
      </c>
      <c r="N238" s="16">
        <v>1357000</v>
      </c>
      <c r="O238" s="16">
        <v>709732</v>
      </c>
      <c r="P238" s="16">
        <f t="shared" si="19"/>
        <v>10168637.999999985</v>
      </c>
      <c r="Q238" s="22">
        <f t="shared" si="20"/>
        <v>10168637.999999985</v>
      </c>
      <c r="R238" t="b">
        <f t="shared" si="21"/>
        <v>1</v>
      </c>
    </row>
    <row r="239" spans="1:18" ht="15.75" x14ac:dyDescent="0.3">
      <c r="A239" s="18">
        <f t="shared" si="22"/>
        <v>44065</v>
      </c>
      <c r="B239" s="19">
        <v>9092107.9999999311</v>
      </c>
      <c r="C239" s="20" t="str">
        <f t="shared" si="18"/>
        <v>USG (US gallons)</v>
      </c>
      <c r="D239" s="21" t="str">
        <f>VLOOKUP(WEEKDAY(A239),[1]weekday!$A$2:$B$8,2,0)</f>
        <v>Sat</v>
      </c>
      <c r="E239" s="17">
        <v>235</v>
      </c>
      <c r="F239" s="18">
        <f t="shared" si="23"/>
        <v>44065</v>
      </c>
      <c r="G239" s="16">
        <v>48</v>
      </c>
      <c r="H239" s="16">
        <v>1284000.0000001055</v>
      </c>
      <c r="I239" s="16">
        <v>0</v>
      </c>
      <c r="J239" s="16">
        <v>2179999.9999998361</v>
      </c>
      <c r="K239" s="16">
        <v>728299.99999999022</v>
      </c>
      <c r="L239" s="16">
        <v>2573000</v>
      </c>
      <c r="M239" s="16">
        <v>752000</v>
      </c>
      <c r="N239" s="16">
        <v>1063000</v>
      </c>
      <c r="O239" s="16">
        <v>511760</v>
      </c>
      <c r="P239" s="16">
        <f t="shared" si="19"/>
        <v>9092107.9999999311</v>
      </c>
      <c r="Q239" s="22">
        <f t="shared" si="20"/>
        <v>9092107.9999999311</v>
      </c>
      <c r="R239" t="b">
        <f t="shared" si="21"/>
        <v>1</v>
      </c>
    </row>
    <row r="240" spans="1:18" ht="15.75" x14ac:dyDescent="0.3">
      <c r="A240" s="18">
        <f t="shared" si="22"/>
        <v>44066</v>
      </c>
      <c r="B240" s="19">
        <v>9022988.999999918</v>
      </c>
      <c r="C240" s="20" t="str">
        <f t="shared" si="18"/>
        <v>USG (US gallons)</v>
      </c>
      <c r="D240" s="21" t="str">
        <f>VLOOKUP(WEEKDAY(A240),[1]weekday!$A$2:$B$8,2,0)</f>
        <v>Sun</v>
      </c>
      <c r="E240" s="17">
        <v>236</v>
      </c>
      <c r="F240" s="18">
        <f t="shared" si="23"/>
        <v>44066</v>
      </c>
      <c r="G240" s="16">
        <v>380564</v>
      </c>
      <c r="H240" s="16">
        <v>1282999.9999999017</v>
      </c>
      <c r="I240" s="16">
        <v>50000</v>
      </c>
      <c r="J240" s="16">
        <v>2309999.9999999455</v>
      </c>
      <c r="K240" s="16">
        <v>669100.00000007125</v>
      </c>
      <c r="L240" s="16">
        <v>2592000</v>
      </c>
      <c r="M240" s="16">
        <v>820000</v>
      </c>
      <c r="N240" s="16">
        <v>244000</v>
      </c>
      <c r="O240" s="16">
        <v>674325</v>
      </c>
      <c r="P240" s="16">
        <f t="shared" si="19"/>
        <v>9022988.999999918</v>
      </c>
      <c r="Q240" s="22">
        <f t="shared" si="20"/>
        <v>9022988.999999918</v>
      </c>
      <c r="R240" t="b">
        <f t="shared" si="21"/>
        <v>1</v>
      </c>
    </row>
    <row r="241" spans="1:18" ht="15.75" x14ac:dyDescent="0.3">
      <c r="A241" s="18">
        <f t="shared" si="22"/>
        <v>44067</v>
      </c>
      <c r="B241" s="19">
        <v>8971464.9999999851</v>
      </c>
      <c r="C241" s="20" t="str">
        <f t="shared" si="18"/>
        <v>USG (US gallons)</v>
      </c>
      <c r="D241" s="21" t="str">
        <f>VLOOKUP(WEEKDAY(A241),[1]weekday!$A$2:$B$8,2,0)</f>
        <v>Mon</v>
      </c>
      <c r="E241" s="17">
        <v>237</v>
      </c>
      <c r="F241" s="18">
        <f t="shared" si="23"/>
        <v>44067</v>
      </c>
      <c r="G241" s="16">
        <v>889755</v>
      </c>
      <c r="H241" s="16">
        <v>1300999.9999999308</v>
      </c>
      <c r="I241" s="16">
        <v>82000</v>
      </c>
      <c r="J241" s="16">
        <v>1860000.0000001274</v>
      </c>
      <c r="K241" s="16">
        <v>594499.99999992538</v>
      </c>
      <c r="L241" s="16">
        <v>2803000</v>
      </c>
      <c r="M241" s="16">
        <v>886000</v>
      </c>
      <c r="N241" s="16">
        <v>0</v>
      </c>
      <c r="O241" s="16">
        <v>555210</v>
      </c>
      <c r="P241" s="16">
        <f t="shared" si="19"/>
        <v>8971464.9999999851</v>
      </c>
      <c r="Q241" s="22">
        <f t="shared" si="20"/>
        <v>8971464.9999999851</v>
      </c>
      <c r="R241" t="b">
        <f t="shared" si="21"/>
        <v>1</v>
      </c>
    </row>
    <row r="242" spans="1:18" ht="15.75" x14ac:dyDescent="0.3">
      <c r="A242" s="18">
        <f t="shared" si="22"/>
        <v>44068</v>
      </c>
      <c r="B242" s="19">
        <v>9151259.0000002477</v>
      </c>
      <c r="C242" s="20" t="str">
        <f t="shared" si="18"/>
        <v>USG (US gallons)</v>
      </c>
      <c r="D242" s="21" t="str">
        <f>VLOOKUP(WEEKDAY(A242),[1]weekday!$A$2:$B$8,2,0)</f>
        <v>Tue</v>
      </c>
      <c r="E242" s="17">
        <v>238</v>
      </c>
      <c r="F242" s="18">
        <f t="shared" si="23"/>
        <v>44068</v>
      </c>
      <c r="G242" s="16">
        <v>916010</v>
      </c>
      <c r="H242" s="16">
        <v>1224000.0000001602</v>
      </c>
      <c r="I242" s="16">
        <v>161000</v>
      </c>
      <c r="J242" s="16">
        <v>1750000</v>
      </c>
      <c r="K242" s="16">
        <v>773200.00000008801</v>
      </c>
      <c r="L242" s="16">
        <v>2854000</v>
      </c>
      <c r="M242" s="16">
        <v>829000</v>
      </c>
      <c r="N242" s="16">
        <v>0</v>
      </c>
      <c r="O242" s="16">
        <v>644049</v>
      </c>
      <c r="P242" s="16">
        <f t="shared" si="19"/>
        <v>9151259.0000002477</v>
      </c>
      <c r="Q242" s="22">
        <f t="shared" si="20"/>
        <v>9151259.0000002477</v>
      </c>
      <c r="R242" t="b">
        <f t="shared" si="21"/>
        <v>1</v>
      </c>
    </row>
    <row r="243" spans="1:18" ht="15.75" x14ac:dyDescent="0.3">
      <c r="A243" s="18">
        <f t="shared" si="22"/>
        <v>44069</v>
      </c>
      <c r="B243" s="19">
        <v>8285195.9999997616</v>
      </c>
      <c r="C243" s="20" t="str">
        <f t="shared" si="18"/>
        <v>USG (US gallons)</v>
      </c>
      <c r="D243" s="21" t="str">
        <f>VLOOKUP(WEEKDAY(A243),[1]weekday!$A$2:$B$8,2,0)</f>
        <v>Wed</v>
      </c>
      <c r="E243" s="17">
        <v>239</v>
      </c>
      <c r="F243" s="18">
        <f t="shared" si="23"/>
        <v>44069</v>
      </c>
      <c r="G243" s="16">
        <v>878163</v>
      </c>
      <c r="H243" s="16">
        <v>1166999.9999999164</v>
      </c>
      <c r="I243" s="16">
        <v>0</v>
      </c>
      <c r="J243" s="16">
        <v>1969999.9999998</v>
      </c>
      <c r="K243" s="16">
        <v>543300.0000000447</v>
      </c>
      <c r="L243" s="16">
        <v>2737000</v>
      </c>
      <c r="M243" s="16">
        <v>474000</v>
      </c>
      <c r="N243" s="16">
        <v>0</v>
      </c>
      <c r="O243" s="16">
        <v>515733</v>
      </c>
      <c r="P243" s="16">
        <f t="shared" si="19"/>
        <v>8285195.9999997616</v>
      </c>
      <c r="Q243" s="22">
        <f t="shared" si="20"/>
        <v>8285195.9999997616</v>
      </c>
      <c r="R243" t="b">
        <f t="shared" si="21"/>
        <v>1</v>
      </c>
    </row>
    <row r="244" spans="1:18" ht="15.75" x14ac:dyDescent="0.3">
      <c r="A244" s="18">
        <f t="shared" si="22"/>
        <v>44070</v>
      </c>
      <c r="B244" s="19">
        <v>9321857.0000002626</v>
      </c>
      <c r="C244" s="20" t="str">
        <f t="shared" si="18"/>
        <v>USG (US gallons)</v>
      </c>
      <c r="D244" s="21" t="str">
        <f>VLOOKUP(WEEKDAY(A244),[1]weekday!$A$2:$B$8,2,0)</f>
        <v>Thu</v>
      </c>
      <c r="E244" s="17">
        <v>240</v>
      </c>
      <c r="F244" s="18">
        <f t="shared" si="23"/>
        <v>44070</v>
      </c>
      <c r="G244" s="16">
        <v>917992</v>
      </c>
      <c r="H244" s="16">
        <v>1257000.0000000619</v>
      </c>
      <c r="I244" s="16">
        <v>194000</v>
      </c>
      <c r="J244" s="16">
        <v>1760000.0000002184</v>
      </c>
      <c r="K244" s="16">
        <v>769999.99999998184</v>
      </c>
      <c r="L244" s="16">
        <v>2841000</v>
      </c>
      <c r="M244" s="16">
        <v>843000</v>
      </c>
      <c r="N244" s="16">
        <v>0</v>
      </c>
      <c r="O244" s="16">
        <v>738865</v>
      </c>
      <c r="P244" s="16">
        <f t="shared" si="19"/>
        <v>9321857.0000002626</v>
      </c>
      <c r="Q244" s="22">
        <f t="shared" si="20"/>
        <v>9321857.0000002626</v>
      </c>
      <c r="R244" t="b">
        <f t="shared" si="21"/>
        <v>1</v>
      </c>
    </row>
    <row r="245" spans="1:18" ht="15.75" x14ac:dyDescent="0.3">
      <c r="A245" s="18">
        <f t="shared" si="22"/>
        <v>44071</v>
      </c>
      <c r="B245" s="19">
        <v>9192377.9999997728</v>
      </c>
      <c r="C245" s="20" t="str">
        <f t="shared" si="18"/>
        <v>USG (US gallons)</v>
      </c>
      <c r="D245" s="21" t="str">
        <f>VLOOKUP(WEEKDAY(A245),[1]weekday!$A$2:$B$8,2,0)</f>
        <v>Fri</v>
      </c>
      <c r="E245" s="17">
        <v>241</v>
      </c>
      <c r="F245" s="18">
        <f t="shared" si="23"/>
        <v>44071</v>
      </c>
      <c r="G245" s="16">
        <v>962441</v>
      </c>
      <c r="H245" s="16">
        <v>1251999.9999999527</v>
      </c>
      <c r="I245" s="16">
        <v>0</v>
      </c>
      <c r="J245" s="16">
        <v>2159999.9999998547</v>
      </c>
      <c r="K245" s="16">
        <v>571699.99999996438</v>
      </c>
      <c r="L245" s="16">
        <v>3083000</v>
      </c>
      <c r="M245" s="16">
        <v>662000</v>
      </c>
      <c r="N245" s="16">
        <v>0</v>
      </c>
      <c r="O245" s="16">
        <v>501237</v>
      </c>
      <c r="P245" s="16">
        <f t="shared" si="19"/>
        <v>9192377.9999997728</v>
      </c>
      <c r="Q245" s="22">
        <f t="shared" si="20"/>
        <v>9192377.9999997728</v>
      </c>
      <c r="R245" t="b">
        <f t="shared" si="21"/>
        <v>1</v>
      </c>
    </row>
    <row r="246" spans="1:18" ht="15.75" x14ac:dyDescent="0.3">
      <c r="A246" s="18">
        <f t="shared" si="22"/>
        <v>44072</v>
      </c>
      <c r="B246" s="19">
        <v>8453511.9999998435</v>
      </c>
      <c r="C246" s="20" t="str">
        <f t="shared" si="18"/>
        <v>USG (US gallons)</v>
      </c>
      <c r="D246" s="21" t="str">
        <f>VLOOKUP(WEEKDAY(A246),[1]weekday!$A$2:$B$8,2,0)</f>
        <v>Sat</v>
      </c>
      <c r="E246" s="17">
        <v>242</v>
      </c>
      <c r="F246" s="18">
        <f t="shared" si="23"/>
        <v>44072</v>
      </c>
      <c r="G246" s="16">
        <v>875118</v>
      </c>
      <c r="H246" s="16">
        <v>1119999.9999998908</v>
      </c>
      <c r="I246" s="16">
        <v>0</v>
      </c>
      <c r="J246" s="16">
        <v>1809999.9999999455</v>
      </c>
      <c r="K246" s="16">
        <v>567900.00000000873</v>
      </c>
      <c r="L246" s="16">
        <v>2772000</v>
      </c>
      <c r="M246" s="16">
        <v>800000</v>
      </c>
      <c r="N246" s="16">
        <v>0</v>
      </c>
      <c r="O246" s="16">
        <v>508494</v>
      </c>
      <c r="P246" s="16">
        <f t="shared" si="19"/>
        <v>8453511.9999998435</v>
      </c>
      <c r="Q246" s="22">
        <f t="shared" si="20"/>
        <v>8453511.9999998435</v>
      </c>
      <c r="R246" t="b">
        <f t="shared" si="21"/>
        <v>1</v>
      </c>
    </row>
    <row r="247" spans="1:18" ht="15.75" x14ac:dyDescent="0.3">
      <c r="A247" s="18">
        <f t="shared" si="22"/>
        <v>44073</v>
      </c>
      <c r="B247" s="19">
        <v>8849429.0000004247</v>
      </c>
      <c r="C247" s="20" t="str">
        <f t="shared" si="18"/>
        <v>USG (US gallons)</v>
      </c>
      <c r="D247" s="21" t="str">
        <f>VLOOKUP(WEEKDAY(A247),[1]weekday!$A$2:$B$8,2,0)</f>
        <v>Sun</v>
      </c>
      <c r="E247" s="17">
        <v>243</v>
      </c>
      <c r="F247" s="18">
        <f t="shared" si="23"/>
        <v>44073</v>
      </c>
      <c r="G247" s="16">
        <v>852824</v>
      </c>
      <c r="H247" s="16">
        <v>1146000.0000001856</v>
      </c>
      <c r="I247" s="16">
        <v>0</v>
      </c>
      <c r="J247" s="16">
        <v>2280000.0000002002</v>
      </c>
      <c r="K247" s="16">
        <v>571400.0000000397</v>
      </c>
      <c r="L247" s="16">
        <v>2512000</v>
      </c>
      <c r="M247" s="16">
        <v>829000</v>
      </c>
      <c r="N247" s="16">
        <v>0</v>
      </c>
      <c r="O247" s="16">
        <v>658205</v>
      </c>
      <c r="P247" s="16">
        <f t="shared" si="19"/>
        <v>8849429.0000004247</v>
      </c>
      <c r="Q247" s="22">
        <f t="shared" si="20"/>
        <v>8849429.0000004247</v>
      </c>
      <c r="R247" t="b">
        <f t="shared" si="21"/>
        <v>1</v>
      </c>
    </row>
    <row r="248" spans="1:18" ht="15.75" x14ac:dyDescent="0.3">
      <c r="A248" s="18">
        <f t="shared" si="22"/>
        <v>44074</v>
      </c>
      <c r="B248" s="19">
        <v>8052132.9999995455</v>
      </c>
      <c r="C248" s="20" t="str">
        <f t="shared" si="18"/>
        <v>USG (US gallons)</v>
      </c>
      <c r="D248" s="21" t="str">
        <f>VLOOKUP(WEEKDAY(A248),[1]weekday!$A$2:$B$8,2,0)</f>
        <v>Mon</v>
      </c>
      <c r="E248" s="17">
        <v>244</v>
      </c>
      <c r="F248" s="18">
        <f t="shared" si="23"/>
        <v>44074</v>
      </c>
      <c r="G248" s="16">
        <v>877391</v>
      </c>
      <c r="H248" s="16">
        <v>1136999.9999997162</v>
      </c>
      <c r="I248" s="16">
        <v>0</v>
      </c>
      <c r="J248" s="16">
        <v>1559999.9999999455</v>
      </c>
      <c r="K248" s="16">
        <v>505899.99999988324</v>
      </c>
      <c r="L248" s="16">
        <v>2749000</v>
      </c>
      <c r="M248" s="16">
        <v>672000</v>
      </c>
      <c r="N248" s="16">
        <v>0</v>
      </c>
      <c r="O248" s="16">
        <v>550842</v>
      </c>
      <c r="P248" s="16">
        <f t="shared" si="19"/>
        <v>8052132.9999995455</v>
      </c>
      <c r="Q248" s="22">
        <f t="shared" si="20"/>
        <v>8052132.9999995455</v>
      </c>
      <c r="R248" t="b">
        <f t="shared" si="21"/>
        <v>1</v>
      </c>
    </row>
    <row r="249" spans="1:18" ht="15.75" x14ac:dyDescent="0.3">
      <c r="A249" s="18">
        <f t="shared" si="22"/>
        <v>44075</v>
      </c>
      <c r="B249" s="19">
        <v>8533524.0000001118</v>
      </c>
      <c r="C249" s="20" t="str">
        <f t="shared" si="18"/>
        <v>USG (US gallons)</v>
      </c>
      <c r="D249" s="21" t="str">
        <f>VLOOKUP(WEEKDAY(A249),[1]weekday!$A$2:$B$8,2,0)</f>
        <v>Tue</v>
      </c>
      <c r="E249" s="17">
        <v>245</v>
      </c>
      <c r="F249" s="18">
        <f t="shared" si="23"/>
        <v>44075</v>
      </c>
      <c r="G249" s="16">
        <v>880905</v>
      </c>
      <c r="H249" s="16">
        <v>1061999.999999898</v>
      </c>
      <c r="I249" s="16">
        <v>0</v>
      </c>
      <c r="J249" s="16">
        <v>1840000.0000001455</v>
      </c>
      <c r="K249" s="16">
        <v>573100.00000006764</v>
      </c>
      <c r="L249" s="16">
        <v>2789000</v>
      </c>
      <c r="M249" s="16">
        <v>869000</v>
      </c>
      <c r="N249" s="16">
        <v>0</v>
      </c>
      <c r="O249" s="16">
        <v>519519</v>
      </c>
      <c r="P249" s="16">
        <f t="shared" si="19"/>
        <v>8533524.0000001118</v>
      </c>
      <c r="Q249" s="22">
        <f t="shared" si="20"/>
        <v>8533524.0000001118</v>
      </c>
      <c r="R249" t="b">
        <f t="shared" si="21"/>
        <v>1</v>
      </c>
    </row>
    <row r="250" spans="1:18" ht="15.75" x14ac:dyDescent="0.3">
      <c r="A250" s="18">
        <f t="shared" si="22"/>
        <v>44076</v>
      </c>
      <c r="B250" s="19">
        <v>9622228.0000001621</v>
      </c>
      <c r="C250" s="20" t="str">
        <f t="shared" si="18"/>
        <v>USG (US gallons)</v>
      </c>
      <c r="D250" s="21" t="str">
        <f>VLOOKUP(WEEKDAY(A250),[1]weekday!$A$2:$B$8,2,0)</f>
        <v>Wed</v>
      </c>
      <c r="E250" s="17">
        <v>246</v>
      </c>
      <c r="F250" s="18">
        <f t="shared" si="23"/>
        <v>44076</v>
      </c>
      <c r="G250" s="16">
        <v>1120246</v>
      </c>
      <c r="H250" s="16">
        <v>1310000.0000004002</v>
      </c>
      <c r="I250" s="16">
        <v>0</v>
      </c>
      <c r="J250" s="16">
        <v>2489999.9999997816</v>
      </c>
      <c r="K250" s="16">
        <v>659499.99999997998</v>
      </c>
      <c r="L250" s="16">
        <v>3325000</v>
      </c>
      <c r="M250" s="16">
        <v>0</v>
      </c>
      <c r="N250" s="16">
        <v>0</v>
      </c>
      <c r="O250" s="16">
        <v>717482</v>
      </c>
      <c r="P250" s="16">
        <f t="shared" si="19"/>
        <v>9622228.0000001621</v>
      </c>
      <c r="Q250" s="22">
        <f t="shared" si="20"/>
        <v>9622228.0000001621</v>
      </c>
      <c r="R250" t="b">
        <f t="shared" si="21"/>
        <v>1</v>
      </c>
    </row>
    <row r="251" spans="1:18" ht="15.75" x14ac:dyDescent="0.3">
      <c r="A251" s="18">
        <f t="shared" si="22"/>
        <v>44077</v>
      </c>
      <c r="B251" s="19">
        <v>10249328.999999709</v>
      </c>
      <c r="C251" s="20" t="str">
        <f t="shared" si="18"/>
        <v>USG (US gallons)</v>
      </c>
      <c r="D251" s="21" t="str">
        <f>VLOOKUP(WEEKDAY(A251),[1]weekday!$A$2:$B$8,2,0)</f>
        <v>Thu</v>
      </c>
      <c r="E251" s="17">
        <v>247</v>
      </c>
      <c r="F251" s="18">
        <f t="shared" si="23"/>
        <v>44077</v>
      </c>
      <c r="G251" s="16">
        <v>909065</v>
      </c>
      <c r="H251" s="16">
        <v>1208999.9999998326</v>
      </c>
      <c r="I251" s="16">
        <v>0</v>
      </c>
      <c r="J251" s="16">
        <v>2099999.9999999092</v>
      </c>
      <c r="K251" s="16">
        <v>808099.99999996764</v>
      </c>
      <c r="L251" s="16">
        <v>2657000</v>
      </c>
      <c r="M251" s="16">
        <v>1994000</v>
      </c>
      <c r="N251" s="16">
        <v>0</v>
      </c>
      <c r="O251" s="16">
        <v>572164</v>
      </c>
      <c r="P251" s="16">
        <f t="shared" si="19"/>
        <v>10249328.999999709</v>
      </c>
      <c r="Q251" s="22">
        <f t="shared" si="20"/>
        <v>10249328.999999709</v>
      </c>
      <c r="R251" t="b">
        <f t="shared" si="21"/>
        <v>1</v>
      </c>
    </row>
    <row r="252" spans="1:18" ht="15.75" x14ac:dyDescent="0.3">
      <c r="A252" s="18">
        <f t="shared" si="22"/>
        <v>44078</v>
      </c>
      <c r="B252" s="19">
        <v>8981372.0000004023</v>
      </c>
      <c r="C252" s="20" t="str">
        <f t="shared" si="18"/>
        <v>USG (US gallons)</v>
      </c>
      <c r="D252" s="21" t="str">
        <f>VLOOKUP(WEEKDAY(A252),[1]weekday!$A$2:$B$8,2,0)</f>
        <v>Fri</v>
      </c>
      <c r="E252" s="17">
        <v>248</v>
      </c>
      <c r="F252" s="18">
        <f t="shared" si="23"/>
        <v>44078</v>
      </c>
      <c r="G252" s="16">
        <v>799129</v>
      </c>
      <c r="H252" s="16">
        <v>990999.99999998545</v>
      </c>
      <c r="I252" s="16">
        <v>0</v>
      </c>
      <c r="J252" s="16">
        <v>1890000.0000003274</v>
      </c>
      <c r="K252" s="16">
        <v>1868300.0000000903</v>
      </c>
      <c r="L252" s="16">
        <v>2834000</v>
      </c>
      <c r="M252" s="16">
        <v>0</v>
      </c>
      <c r="N252" s="16">
        <v>0</v>
      </c>
      <c r="O252" s="16">
        <v>598943</v>
      </c>
      <c r="P252" s="16">
        <f t="shared" si="19"/>
        <v>8981372.0000004023</v>
      </c>
      <c r="Q252" s="22">
        <f t="shared" si="20"/>
        <v>8981372.0000004023</v>
      </c>
      <c r="R252" t="b">
        <f t="shared" si="21"/>
        <v>1</v>
      </c>
    </row>
    <row r="253" spans="1:18" ht="15.75" x14ac:dyDescent="0.3">
      <c r="A253" s="18">
        <f t="shared" si="22"/>
        <v>44079</v>
      </c>
      <c r="B253" s="19">
        <v>9240934.9999999013</v>
      </c>
      <c r="C253" s="20" t="str">
        <f t="shared" si="18"/>
        <v>USG (US gallons)</v>
      </c>
      <c r="D253" s="21" t="str">
        <f>VLOOKUP(WEEKDAY(A253),[1]weekday!$A$2:$B$8,2,0)</f>
        <v>Sat</v>
      </c>
      <c r="E253" s="17">
        <v>249</v>
      </c>
      <c r="F253" s="18">
        <f t="shared" si="23"/>
        <v>44079</v>
      </c>
      <c r="G253" s="16">
        <v>830751</v>
      </c>
      <c r="H253" s="16">
        <v>1201000.0000000219</v>
      </c>
      <c r="I253" s="16">
        <v>0</v>
      </c>
      <c r="J253" s="16">
        <v>2219999.9999997998</v>
      </c>
      <c r="K253" s="16">
        <v>424500.00000008004</v>
      </c>
      <c r="L253" s="16">
        <v>2569000</v>
      </c>
      <c r="M253" s="16">
        <v>1555000</v>
      </c>
      <c r="N253" s="16">
        <v>0</v>
      </c>
      <c r="O253" s="16">
        <v>440684</v>
      </c>
      <c r="P253" s="16">
        <f t="shared" si="19"/>
        <v>9240934.9999999013</v>
      </c>
      <c r="Q253" s="22">
        <f t="shared" si="20"/>
        <v>9240934.9999999013</v>
      </c>
      <c r="R253" t="b">
        <f t="shared" si="21"/>
        <v>1</v>
      </c>
    </row>
    <row r="254" spans="1:18" ht="15.75" x14ac:dyDescent="0.3">
      <c r="A254" s="18">
        <f t="shared" si="22"/>
        <v>44080</v>
      </c>
      <c r="B254" s="19">
        <v>8883295.0000001285</v>
      </c>
      <c r="C254" s="20" t="str">
        <f t="shared" si="18"/>
        <v>USG (US gallons)</v>
      </c>
      <c r="D254" s="21" t="str">
        <f>VLOOKUP(WEEKDAY(A254),[1]weekday!$A$2:$B$8,2,0)</f>
        <v>Sun</v>
      </c>
      <c r="E254" s="17">
        <v>250</v>
      </c>
      <c r="F254" s="18">
        <f t="shared" si="23"/>
        <v>44080</v>
      </c>
      <c r="G254" s="16">
        <v>905428</v>
      </c>
      <c r="H254" s="16">
        <v>1099000.0000001602</v>
      </c>
      <c r="I254" s="16">
        <v>0</v>
      </c>
      <c r="J254" s="16">
        <v>2300000.0000001821</v>
      </c>
      <c r="K254" s="16">
        <v>508099.99999978574</v>
      </c>
      <c r="L254" s="16">
        <v>2691000</v>
      </c>
      <c r="M254" s="16">
        <v>748000</v>
      </c>
      <c r="N254" s="16">
        <v>0</v>
      </c>
      <c r="O254" s="16">
        <v>631767</v>
      </c>
      <c r="P254" s="16">
        <f t="shared" si="19"/>
        <v>8883295.0000001285</v>
      </c>
      <c r="Q254" s="22">
        <f t="shared" si="20"/>
        <v>8883295.0000001285</v>
      </c>
      <c r="R254" t="b">
        <f t="shared" si="21"/>
        <v>1</v>
      </c>
    </row>
    <row r="255" spans="1:18" ht="15.75" x14ac:dyDescent="0.3">
      <c r="A255" s="18">
        <f t="shared" si="22"/>
        <v>44081</v>
      </c>
      <c r="B255" s="19">
        <v>7743296.9999996703</v>
      </c>
      <c r="C255" s="20" t="str">
        <f t="shared" si="18"/>
        <v>USG (US gallons)</v>
      </c>
      <c r="D255" s="21" t="str">
        <f>VLOOKUP(WEEKDAY(A255),[1]weekday!$A$2:$B$8,2,0)</f>
        <v>Mon</v>
      </c>
      <c r="E255" s="17">
        <v>251</v>
      </c>
      <c r="F255" s="18">
        <f t="shared" si="23"/>
        <v>44081</v>
      </c>
      <c r="G255" s="16">
        <v>861080</v>
      </c>
      <c r="H255" s="16">
        <v>1033999.9999996508</v>
      </c>
      <c r="I255" s="16">
        <v>0</v>
      </c>
      <c r="J255" s="16">
        <v>1789999.9999999637</v>
      </c>
      <c r="K255" s="16">
        <v>315900.000000056</v>
      </c>
      <c r="L255" s="16">
        <v>2536000</v>
      </c>
      <c r="M255" s="16">
        <v>679000</v>
      </c>
      <c r="N255" s="16">
        <v>0</v>
      </c>
      <c r="O255" s="16">
        <v>527317</v>
      </c>
      <c r="P255" s="16">
        <f t="shared" si="19"/>
        <v>7743296.9999996703</v>
      </c>
      <c r="Q255" s="22">
        <f t="shared" si="20"/>
        <v>7743296.9999996703</v>
      </c>
      <c r="R255" t="b">
        <f t="shared" si="21"/>
        <v>1</v>
      </c>
    </row>
    <row r="256" spans="1:18" ht="15.75" x14ac:dyDescent="0.3">
      <c r="A256" s="18">
        <f t="shared" si="22"/>
        <v>44082</v>
      </c>
      <c r="B256" s="19">
        <v>7413826.0000002924</v>
      </c>
      <c r="C256" s="20" t="str">
        <f t="shared" si="18"/>
        <v>USG (US gallons)</v>
      </c>
      <c r="D256" s="21" t="str">
        <f>VLOOKUP(WEEKDAY(A256),[1]weekday!$A$2:$B$8,2,0)</f>
        <v>Tue</v>
      </c>
      <c r="E256" s="17">
        <v>252</v>
      </c>
      <c r="F256" s="18">
        <f t="shared" si="23"/>
        <v>44082</v>
      </c>
      <c r="G256" s="16">
        <v>867552</v>
      </c>
      <c r="H256" s="16">
        <v>1369000.0000001418</v>
      </c>
      <c r="I256" s="16">
        <v>307000</v>
      </c>
      <c r="J256" s="16">
        <v>380000.00000010914</v>
      </c>
      <c r="K256" s="16">
        <v>181900.00000004147</v>
      </c>
      <c r="L256" s="16">
        <v>2760000</v>
      </c>
      <c r="M256" s="16">
        <v>918000</v>
      </c>
      <c r="N256" s="16">
        <v>0</v>
      </c>
      <c r="O256" s="16">
        <v>630374</v>
      </c>
      <c r="P256" s="16">
        <f t="shared" si="19"/>
        <v>7413826.0000002924</v>
      </c>
      <c r="Q256" s="22">
        <f t="shared" si="20"/>
        <v>7413826.0000002924</v>
      </c>
      <c r="R256" t="b">
        <f t="shared" si="21"/>
        <v>1</v>
      </c>
    </row>
    <row r="257" spans="1:18" ht="15.75" x14ac:dyDescent="0.3">
      <c r="A257" s="18">
        <f t="shared" si="22"/>
        <v>44083</v>
      </c>
      <c r="B257" s="19">
        <v>9116571.0000001844</v>
      </c>
      <c r="C257" s="20" t="str">
        <f t="shared" si="18"/>
        <v>USG (US gallons)</v>
      </c>
      <c r="D257" s="21" t="str">
        <f>VLOOKUP(WEEKDAY(A257),[1]weekday!$A$2:$B$8,2,0)</f>
        <v>Wed</v>
      </c>
      <c r="E257" s="17">
        <v>253</v>
      </c>
      <c r="F257" s="18">
        <f t="shared" si="23"/>
        <v>44083</v>
      </c>
      <c r="G257" s="16">
        <v>911006</v>
      </c>
      <c r="H257" s="16">
        <v>1664000.0000002147</v>
      </c>
      <c r="I257" s="16">
        <v>0</v>
      </c>
      <c r="J257" s="16">
        <v>980000.00000001816</v>
      </c>
      <c r="K257" s="16">
        <v>845299.99999995204</v>
      </c>
      <c r="L257" s="16">
        <v>2920000</v>
      </c>
      <c r="M257" s="16">
        <v>773000</v>
      </c>
      <c r="N257" s="16">
        <v>0</v>
      </c>
      <c r="O257" s="16">
        <v>1023265</v>
      </c>
      <c r="P257" s="16">
        <f t="shared" si="19"/>
        <v>9116571.0000001844</v>
      </c>
      <c r="Q257" s="22">
        <f t="shared" si="20"/>
        <v>9116571.0000001844</v>
      </c>
      <c r="R257" t="b">
        <f t="shared" si="21"/>
        <v>1</v>
      </c>
    </row>
    <row r="258" spans="1:18" ht="15.75" x14ac:dyDescent="0.3">
      <c r="A258" s="18">
        <f t="shared" si="22"/>
        <v>44084</v>
      </c>
      <c r="B258" s="19">
        <v>7690874.9999997234</v>
      </c>
      <c r="C258" s="20" t="str">
        <f t="shared" si="18"/>
        <v>USG (US gallons)</v>
      </c>
      <c r="D258" s="21" t="str">
        <f>VLOOKUP(WEEKDAY(A258),[1]weekday!$A$2:$B$8,2,0)</f>
        <v>Thu</v>
      </c>
      <c r="E258" s="17">
        <v>254</v>
      </c>
      <c r="F258" s="18">
        <f t="shared" si="23"/>
        <v>44084</v>
      </c>
      <c r="G258" s="16">
        <v>897172</v>
      </c>
      <c r="H258" s="16">
        <v>1250000</v>
      </c>
      <c r="I258" s="16">
        <v>0</v>
      </c>
      <c r="J258" s="16">
        <v>479999.99999956344</v>
      </c>
      <c r="K258" s="16">
        <v>646100.00000016042</v>
      </c>
      <c r="L258" s="16">
        <v>2835000</v>
      </c>
      <c r="M258" s="16">
        <v>777000</v>
      </c>
      <c r="N258" s="16">
        <v>0</v>
      </c>
      <c r="O258" s="16">
        <v>805603</v>
      </c>
      <c r="P258" s="16">
        <f t="shared" si="19"/>
        <v>7690874.9999997234</v>
      </c>
      <c r="Q258" s="22">
        <f t="shared" si="20"/>
        <v>7690874.9999997234</v>
      </c>
      <c r="R258" t="b">
        <f t="shared" si="21"/>
        <v>1</v>
      </c>
    </row>
    <row r="259" spans="1:18" ht="15.75" x14ac:dyDescent="0.3">
      <c r="A259" s="18">
        <f t="shared" si="22"/>
        <v>44085</v>
      </c>
      <c r="B259" s="19">
        <v>7535881.9999998063</v>
      </c>
      <c r="C259" s="20" t="str">
        <f t="shared" si="18"/>
        <v>USG (US gallons)</v>
      </c>
      <c r="D259" s="21" t="str">
        <f>VLOOKUP(WEEKDAY(A259),[1]weekday!$A$2:$B$8,2,0)</f>
        <v>Fri</v>
      </c>
      <c r="E259" s="17">
        <v>255</v>
      </c>
      <c r="F259" s="18">
        <f t="shared" si="23"/>
        <v>44085</v>
      </c>
      <c r="G259" s="16">
        <v>820598</v>
      </c>
      <c r="H259" s="16">
        <v>1015999.9999996217</v>
      </c>
      <c r="I259" s="16">
        <v>0</v>
      </c>
      <c r="J259" s="16">
        <v>1530000.0000002</v>
      </c>
      <c r="K259" s="16">
        <v>365099.99999998399</v>
      </c>
      <c r="L259" s="16">
        <v>2633000</v>
      </c>
      <c r="M259" s="16">
        <v>675000</v>
      </c>
      <c r="N259" s="16">
        <v>0</v>
      </c>
      <c r="O259" s="16">
        <v>496184</v>
      </c>
      <c r="P259" s="16">
        <f t="shared" si="19"/>
        <v>7535881.9999998063</v>
      </c>
      <c r="Q259" s="22">
        <f t="shared" si="20"/>
        <v>7535881.9999998063</v>
      </c>
      <c r="R259" t="b">
        <f t="shared" si="21"/>
        <v>1</v>
      </c>
    </row>
    <row r="260" spans="1:18" ht="15.75" x14ac:dyDescent="0.3">
      <c r="A260" s="18">
        <f t="shared" si="22"/>
        <v>44086</v>
      </c>
      <c r="B260" s="19">
        <v>8081355.0000000987</v>
      </c>
      <c r="C260" s="20" t="str">
        <f t="shared" si="18"/>
        <v>USG (US gallons)</v>
      </c>
      <c r="D260" s="21" t="str">
        <f>VLOOKUP(WEEKDAY(A260),[1]weekday!$A$2:$B$8,2,0)</f>
        <v>Sat</v>
      </c>
      <c r="E260" s="17">
        <v>256</v>
      </c>
      <c r="F260" s="18">
        <f t="shared" si="23"/>
        <v>44086</v>
      </c>
      <c r="G260" s="16">
        <v>876809</v>
      </c>
      <c r="H260" s="16">
        <v>921000.00000027649</v>
      </c>
      <c r="I260" s="16">
        <v>8000</v>
      </c>
      <c r="J260" s="16">
        <v>2039999.9999999637</v>
      </c>
      <c r="K260" s="16">
        <v>537699.9999998589</v>
      </c>
      <c r="L260" s="16">
        <v>2156000</v>
      </c>
      <c r="M260" s="16">
        <v>774000</v>
      </c>
      <c r="N260" s="16">
        <v>0</v>
      </c>
      <c r="O260" s="16">
        <v>767846</v>
      </c>
      <c r="P260" s="16">
        <f t="shared" si="19"/>
        <v>8081355.0000000987</v>
      </c>
      <c r="Q260" s="22">
        <f t="shared" si="20"/>
        <v>8081355.0000000987</v>
      </c>
      <c r="R260" t="b">
        <f t="shared" si="21"/>
        <v>1</v>
      </c>
    </row>
    <row r="261" spans="1:18" ht="15.75" x14ac:dyDescent="0.3">
      <c r="A261" s="18">
        <f t="shared" si="22"/>
        <v>44087</v>
      </c>
      <c r="B261" s="19">
        <v>8551775.9999999702</v>
      </c>
      <c r="C261" s="20" t="str">
        <f t="shared" ref="C261:C324" si="24">the_units</f>
        <v>USG (US gallons)</v>
      </c>
      <c r="D261" s="21" t="str">
        <f>VLOOKUP(WEEKDAY(A261),[1]weekday!$A$2:$B$8,2,0)</f>
        <v>Sun</v>
      </c>
      <c r="E261" s="17">
        <v>257</v>
      </c>
      <c r="F261" s="18">
        <f t="shared" si="23"/>
        <v>44087</v>
      </c>
      <c r="G261" s="16">
        <v>908629</v>
      </c>
      <c r="H261" s="16">
        <v>1991999.9999997343</v>
      </c>
      <c r="I261" s="16">
        <v>0</v>
      </c>
      <c r="J261" s="16">
        <v>950000.00000027288</v>
      </c>
      <c r="K261" s="16">
        <v>1273699.9999999625</v>
      </c>
      <c r="L261" s="16">
        <v>2138000</v>
      </c>
      <c r="M261" s="16">
        <v>1044000</v>
      </c>
      <c r="N261" s="16">
        <v>0</v>
      </c>
      <c r="O261" s="16">
        <v>245447</v>
      </c>
      <c r="P261" s="16">
        <f t="shared" si="19"/>
        <v>8551775.9999999702</v>
      </c>
      <c r="Q261" s="22">
        <f t="shared" si="20"/>
        <v>8551775.9999999702</v>
      </c>
      <c r="R261" t="b">
        <f t="shared" si="21"/>
        <v>1</v>
      </c>
    </row>
    <row r="262" spans="1:18" ht="15.75" x14ac:dyDescent="0.3">
      <c r="A262" s="18">
        <f t="shared" si="22"/>
        <v>44088</v>
      </c>
      <c r="B262" s="19">
        <v>8588519.9999998454</v>
      </c>
      <c r="C262" s="20" t="str">
        <f t="shared" si="24"/>
        <v>USG (US gallons)</v>
      </c>
      <c r="D262" s="21" t="str">
        <f>VLOOKUP(WEEKDAY(A262),[1]weekday!$A$2:$B$8,2,0)</f>
        <v>Mon</v>
      </c>
      <c r="E262" s="17">
        <v>258</v>
      </c>
      <c r="F262" s="18">
        <f t="shared" si="23"/>
        <v>44088</v>
      </c>
      <c r="G262" s="16">
        <v>894294</v>
      </c>
      <c r="H262" s="16">
        <v>889000.00000012363</v>
      </c>
      <c r="I262" s="16">
        <v>0</v>
      </c>
      <c r="J262" s="16">
        <v>1609999.9999996726</v>
      </c>
      <c r="K262" s="16">
        <v>1140200.0000000498</v>
      </c>
      <c r="L262" s="16">
        <v>2770000</v>
      </c>
      <c r="M262" s="16">
        <v>732000</v>
      </c>
      <c r="N262" s="16">
        <v>0</v>
      </c>
      <c r="O262" s="16">
        <v>553026</v>
      </c>
      <c r="P262" s="16">
        <f t="shared" ref="P262:P325" si="25">SUM(G262:O262)</f>
        <v>8588519.9999998454</v>
      </c>
      <c r="Q262" s="22">
        <f t="shared" ref="Q262:Q325" si="26">SUM(G262:O262)</f>
        <v>8588519.9999998454</v>
      </c>
      <c r="R262" t="b">
        <f t="shared" ref="R262:R325" si="27">P262=Q262</f>
        <v>1</v>
      </c>
    </row>
    <row r="263" spans="1:18" ht="15.75" x14ac:dyDescent="0.3">
      <c r="A263" s="18">
        <f t="shared" ref="A263:A326" si="28">A262+1</f>
        <v>44089</v>
      </c>
      <c r="B263" s="19">
        <v>7944211.0000001304</v>
      </c>
      <c r="C263" s="20" t="str">
        <f t="shared" si="24"/>
        <v>USG (US gallons)</v>
      </c>
      <c r="D263" s="21" t="str">
        <f>VLOOKUP(WEEKDAY(A263),[1]weekday!$A$2:$B$8,2,0)</f>
        <v>Tue</v>
      </c>
      <c r="E263" s="17">
        <v>259</v>
      </c>
      <c r="F263" s="18">
        <f t="shared" ref="F263:F326" si="29">F262+1</f>
        <v>44089</v>
      </c>
      <c r="G263" s="16">
        <v>896153</v>
      </c>
      <c r="H263" s="16">
        <v>815999.99999980349</v>
      </c>
      <c r="I263" s="16">
        <v>0</v>
      </c>
      <c r="J263" s="16">
        <v>1700000.0000002729</v>
      </c>
      <c r="K263" s="16">
        <v>1095800.0000000538</v>
      </c>
      <c r="L263" s="16">
        <v>2448000</v>
      </c>
      <c r="M263" s="16">
        <v>517000</v>
      </c>
      <c r="N263" s="16">
        <v>0</v>
      </c>
      <c r="O263" s="16">
        <v>471258</v>
      </c>
      <c r="P263" s="16">
        <f t="shared" si="25"/>
        <v>7944211.0000001304</v>
      </c>
      <c r="Q263" s="22">
        <f t="shared" si="26"/>
        <v>7944211.0000001304</v>
      </c>
      <c r="R263" t="b">
        <f t="shared" si="27"/>
        <v>1</v>
      </c>
    </row>
    <row r="264" spans="1:18" ht="15.75" x14ac:dyDescent="0.3">
      <c r="A264" s="18">
        <f t="shared" si="28"/>
        <v>44090</v>
      </c>
      <c r="B264" s="19">
        <v>8393121.9999998324</v>
      </c>
      <c r="C264" s="20" t="str">
        <f t="shared" si="24"/>
        <v>USG (US gallons)</v>
      </c>
      <c r="D264" s="21" t="str">
        <f>VLOOKUP(WEEKDAY(A264),[1]weekday!$A$2:$B$8,2,0)</f>
        <v>Wed</v>
      </c>
      <c r="E264" s="17">
        <v>260</v>
      </c>
      <c r="F264" s="18">
        <f t="shared" si="29"/>
        <v>44090</v>
      </c>
      <c r="G264" s="16">
        <v>895596</v>
      </c>
      <c r="H264" s="16">
        <v>728000.00000006543</v>
      </c>
      <c r="I264" s="16">
        <v>0</v>
      </c>
      <c r="J264" s="16">
        <v>1799999.9999997271</v>
      </c>
      <c r="K264" s="16">
        <v>1212700.0000000407</v>
      </c>
      <c r="L264" s="16">
        <v>2646000</v>
      </c>
      <c r="M264" s="16">
        <v>649000</v>
      </c>
      <c r="N264" s="16">
        <v>0</v>
      </c>
      <c r="O264" s="16">
        <v>461826</v>
      </c>
      <c r="P264" s="16">
        <f t="shared" si="25"/>
        <v>8393121.9999998324</v>
      </c>
      <c r="Q264" s="22">
        <f t="shared" si="26"/>
        <v>8393121.9999998324</v>
      </c>
      <c r="R264" t="b">
        <f t="shared" si="27"/>
        <v>1</v>
      </c>
    </row>
    <row r="265" spans="1:18" ht="15.75" x14ac:dyDescent="0.3">
      <c r="A265" s="18">
        <f t="shared" si="28"/>
        <v>44091</v>
      </c>
      <c r="B265" s="19">
        <v>8102660.0000001024</v>
      </c>
      <c r="C265" s="20" t="str">
        <f t="shared" si="24"/>
        <v>USG (US gallons)</v>
      </c>
      <c r="D265" s="21" t="str">
        <f>VLOOKUP(WEEKDAY(A265),[1]weekday!$A$2:$B$8,2,0)</f>
        <v>Thu</v>
      </c>
      <c r="E265" s="17">
        <v>261</v>
      </c>
      <c r="F265" s="18">
        <f t="shared" si="29"/>
        <v>44091</v>
      </c>
      <c r="G265" s="16">
        <v>895129</v>
      </c>
      <c r="H265" s="16">
        <v>1088999.9999999418</v>
      </c>
      <c r="I265" s="16">
        <v>0</v>
      </c>
      <c r="J265" s="16">
        <v>1740000.0000002366</v>
      </c>
      <c r="K265" s="16">
        <v>608999.99999992363</v>
      </c>
      <c r="L265" s="16">
        <v>2703000</v>
      </c>
      <c r="M265" s="16">
        <v>541000</v>
      </c>
      <c r="N265" s="16">
        <v>0</v>
      </c>
      <c r="O265" s="16">
        <v>525531</v>
      </c>
      <c r="P265" s="16">
        <f t="shared" si="25"/>
        <v>8102660.0000001024</v>
      </c>
      <c r="Q265" s="22">
        <f t="shared" si="26"/>
        <v>8102660.0000001024</v>
      </c>
      <c r="R265" t="b">
        <f t="shared" si="27"/>
        <v>1</v>
      </c>
    </row>
    <row r="266" spans="1:18" ht="15.75" x14ac:dyDescent="0.3">
      <c r="A266" s="18">
        <f t="shared" si="28"/>
        <v>44092</v>
      </c>
      <c r="B266" s="19">
        <v>7424459.9999999907</v>
      </c>
      <c r="C266" s="20" t="str">
        <f t="shared" si="24"/>
        <v>USG (US gallons)</v>
      </c>
      <c r="D266" s="21" t="str">
        <f>VLOOKUP(WEEKDAY(A266),[1]weekday!$A$2:$B$8,2,0)</f>
        <v>Fri</v>
      </c>
      <c r="E266" s="17">
        <v>262</v>
      </c>
      <c r="F266" s="18">
        <f t="shared" si="29"/>
        <v>44092</v>
      </c>
      <c r="G266" s="16">
        <v>985778</v>
      </c>
      <c r="H266" s="16">
        <v>514000.00000012369</v>
      </c>
      <c r="I266" s="16">
        <v>0</v>
      </c>
      <c r="J266" s="16">
        <v>1579999.9999999274</v>
      </c>
      <c r="K266" s="16">
        <v>196799.99999993923</v>
      </c>
      <c r="L266" s="16">
        <v>2853000</v>
      </c>
      <c r="M266" s="16">
        <v>604000</v>
      </c>
      <c r="N266" s="16">
        <v>0</v>
      </c>
      <c r="O266" s="16">
        <v>690882</v>
      </c>
      <c r="P266" s="16">
        <f t="shared" si="25"/>
        <v>7424459.9999999907</v>
      </c>
      <c r="Q266" s="22">
        <f t="shared" si="26"/>
        <v>7424459.9999999907</v>
      </c>
      <c r="R266" t="b">
        <f t="shared" si="27"/>
        <v>1</v>
      </c>
    </row>
    <row r="267" spans="1:18" ht="15.75" x14ac:dyDescent="0.3">
      <c r="A267" s="18">
        <f t="shared" si="28"/>
        <v>44093</v>
      </c>
      <c r="B267" s="19">
        <v>6586174.0000001267</v>
      </c>
      <c r="C267" s="20" t="str">
        <f t="shared" si="24"/>
        <v>USG (US gallons)</v>
      </c>
      <c r="D267" s="21" t="str">
        <f>VLOOKUP(WEEKDAY(A267),[1]weekday!$A$2:$B$8,2,0)</f>
        <v>Sat</v>
      </c>
      <c r="E267" s="17">
        <v>263</v>
      </c>
      <c r="F267" s="18">
        <f t="shared" si="29"/>
        <v>44093</v>
      </c>
      <c r="G267" s="16">
        <v>883295</v>
      </c>
      <c r="H267" s="16">
        <v>858000.00000017462</v>
      </c>
      <c r="I267" s="16">
        <v>0</v>
      </c>
      <c r="J267" s="16">
        <v>1329999.9999999274</v>
      </c>
      <c r="K267" s="16">
        <v>108600.00000002401</v>
      </c>
      <c r="L267" s="16">
        <v>2267000</v>
      </c>
      <c r="M267" s="16">
        <v>871000</v>
      </c>
      <c r="N267" s="16">
        <v>0</v>
      </c>
      <c r="O267" s="16">
        <v>268279</v>
      </c>
      <c r="P267" s="16">
        <f t="shared" si="25"/>
        <v>6586174.0000001267</v>
      </c>
      <c r="Q267" s="22">
        <f t="shared" si="26"/>
        <v>6586174.0000001267</v>
      </c>
      <c r="R267" t="b">
        <f t="shared" si="27"/>
        <v>1</v>
      </c>
    </row>
    <row r="268" spans="1:18" ht="15.75" x14ac:dyDescent="0.3">
      <c r="A268" s="18">
        <f t="shared" si="28"/>
        <v>44094</v>
      </c>
      <c r="B268" s="19">
        <v>6991624.9999998771</v>
      </c>
      <c r="C268" s="20" t="str">
        <f t="shared" si="24"/>
        <v>USG (US gallons)</v>
      </c>
      <c r="D268" s="21" t="str">
        <f>VLOOKUP(WEEKDAY(A268),[1]weekday!$A$2:$B$8,2,0)</f>
        <v>Sun</v>
      </c>
      <c r="E268" s="17">
        <v>264</v>
      </c>
      <c r="F268" s="18">
        <f t="shared" si="29"/>
        <v>44094</v>
      </c>
      <c r="G268" s="16">
        <v>795864</v>
      </c>
      <c r="H268" s="16">
        <v>940999.99999980349</v>
      </c>
      <c r="I268" s="16">
        <v>0</v>
      </c>
      <c r="J268" s="16">
        <v>1250000</v>
      </c>
      <c r="K268" s="16">
        <v>436300.00000007387</v>
      </c>
      <c r="L268" s="16">
        <v>2432000</v>
      </c>
      <c r="M268" s="16">
        <v>648000</v>
      </c>
      <c r="N268" s="16">
        <v>0</v>
      </c>
      <c r="O268" s="16">
        <v>488461</v>
      </c>
      <c r="P268" s="16">
        <f t="shared" si="25"/>
        <v>6991624.9999998771</v>
      </c>
      <c r="Q268" s="22">
        <f t="shared" si="26"/>
        <v>6991624.9999998771</v>
      </c>
      <c r="R268" t="b">
        <f t="shared" si="27"/>
        <v>1</v>
      </c>
    </row>
    <row r="269" spans="1:18" ht="15.75" x14ac:dyDescent="0.3">
      <c r="A269" s="18">
        <f t="shared" si="28"/>
        <v>44095</v>
      </c>
      <c r="B269" s="19">
        <v>6490287.0000002589</v>
      </c>
      <c r="C269" s="20" t="str">
        <f t="shared" si="24"/>
        <v>USG (US gallons)</v>
      </c>
      <c r="D269" s="21" t="str">
        <f>VLOOKUP(WEEKDAY(A269),[1]weekday!$A$2:$B$8,2,0)</f>
        <v>Mon</v>
      </c>
      <c r="E269" s="17">
        <v>265</v>
      </c>
      <c r="F269" s="18">
        <f t="shared" si="29"/>
        <v>44095</v>
      </c>
      <c r="G269" s="16">
        <v>879695</v>
      </c>
      <c r="H269" s="16">
        <v>726000.00000011281</v>
      </c>
      <c r="I269" s="16">
        <v>0</v>
      </c>
      <c r="J269" s="16">
        <v>1420000.0000000726</v>
      </c>
      <c r="K269" s="16">
        <v>264200.00000007346</v>
      </c>
      <c r="L269" s="16">
        <v>2501000</v>
      </c>
      <c r="M269" s="16">
        <v>205000</v>
      </c>
      <c r="N269" s="16">
        <v>0</v>
      </c>
      <c r="O269" s="16">
        <v>494392</v>
      </c>
      <c r="P269" s="16">
        <f t="shared" si="25"/>
        <v>6490287.0000002589</v>
      </c>
      <c r="Q269" s="34">
        <f t="shared" si="26"/>
        <v>6490287.0000002589</v>
      </c>
      <c r="R269" t="b">
        <f t="shared" si="27"/>
        <v>1</v>
      </c>
    </row>
    <row r="270" spans="1:18" ht="15.75" x14ac:dyDescent="0.3">
      <c r="A270" s="18">
        <f t="shared" si="28"/>
        <v>44096</v>
      </c>
      <c r="B270" s="19">
        <v>7708819.9999998733</v>
      </c>
      <c r="C270" s="20" t="str">
        <f t="shared" si="24"/>
        <v>USG (US gallons)</v>
      </c>
      <c r="D270" s="21" t="str">
        <f>VLOOKUP(WEEKDAY(A270),[1]weekday!$A$2:$B$8,2,0)</f>
        <v>Tue</v>
      </c>
      <c r="E270" s="17">
        <v>266</v>
      </c>
      <c r="F270" s="18">
        <f t="shared" si="29"/>
        <v>44096</v>
      </c>
      <c r="G270" s="16">
        <v>894547</v>
      </c>
      <c r="H270" s="16">
        <v>976999.9999998617</v>
      </c>
      <c r="I270" s="16">
        <v>0</v>
      </c>
      <c r="J270" s="16">
        <v>1630000.0000001092</v>
      </c>
      <c r="K270" s="16">
        <v>502199.9999999025</v>
      </c>
      <c r="L270" s="16">
        <v>2548000</v>
      </c>
      <c r="M270" s="16">
        <v>643000</v>
      </c>
      <c r="N270" s="16">
        <v>0</v>
      </c>
      <c r="O270" s="16">
        <v>514073</v>
      </c>
      <c r="P270" s="16">
        <f t="shared" si="25"/>
        <v>7708819.9999998733</v>
      </c>
      <c r="Q270" s="34">
        <f t="shared" si="26"/>
        <v>7708819.9999998733</v>
      </c>
      <c r="R270" t="b">
        <f t="shared" si="27"/>
        <v>1</v>
      </c>
    </row>
    <row r="271" spans="1:18" ht="15.75" x14ac:dyDescent="0.3">
      <c r="A271" s="18">
        <f t="shared" si="28"/>
        <v>44097</v>
      </c>
      <c r="B271" s="19">
        <v>6916730.9999997942</v>
      </c>
      <c r="C271" s="20" t="str">
        <f t="shared" si="24"/>
        <v>USG (US gallons)</v>
      </c>
      <c r="D271" s="21" t="str">
        <f>VLOOKUP(WEEKDAY(A271),[1]weekday!$A$2:$B$8,2,0)</f>
        <v>Wed</v>
      </c>
      <c r="E271" s="17">
        <v>267</v>
      </c>
      <c r="F271" s="18">
        <f t="shared" si="29"/>
        <v>44097</v>
      </c>
      <c r="G271" s="16">
        <v>898860</v>
      </c>
      <c r="H271" s="16">
        <v>789999.99999996368</v>
      </c>
      <c r="I271" s="16">
        <v>0</v>
      </c>
      <c r="J271" s="16">
        <v>1679999.9999998363</v>
      </c>
      <c r="K271" s="16">
        <v>121399.99999999418</v>
      </c>
      <c r="L271" s="16">
        <v>2635000</v>
      </c>
      <c r="M271" s="16">
        <v>366000</v>
      </c>
      <c r="N271" s="16">
        <v>0</v>
      </c>
      <c r="O271" s="16">
        <v>425471</v>
      </c>
      <c r="P271" s="16">
        <f t="shared" si="25"/>
        <v>6916730.9999997942</v>
      </c>
      <c r="Q271" s="34">
        <f t="shared" si="26"/>
        <v>6916730.9999997942</v>
      </c>
      <c r="R271" t="b">
        <f t="shared" si="27"/>
        <v>1</v>
      </c>
    </row>
    <row r="272" spans="1:18" ht="15.75" x14ac:dyDescent="0.3">
      <c r="A272" s="18">
        <f t="shared" si="28"/>
        <v>44098</v>
      </c>
      <c r="B272" s="19">
        <v>7329328.0000001844</v>
      </c>
      <c r="C272" s="20" t="str">
        <f t="shared" si="24"/>
        <v>USG (US gallons)</v>
      </c>
      <c r="D272" s="21" t="str">
        <f>VLOOKUP(WEEKDAY(A272),[1]weekday!$A$2:$B$8,2,0)</f>
        <v>Thu</v>
      </c>
      <c r="E272" s="17">
        <v>268</v>
      </c>
      <c r="F272" s="18">
        <f t="shared" si="29"/>
        <v>44098</v>
      </c>
      <c r="G272" s="16">
        <v>912292</v>
      </c>
      <c r="H272" s="16">
        <v>796000.00000027649</v>
      </c>
      <c r="I272" s="16">
        <v>0</v>
      </c>
      <c r="J272" s="16">
        <v>1329999.9999999274</v>
      </c>
      <c r="K272" s="16">
        <v>409499.99999997998</v>
      </c>
      <c r="L272" s="16">
        <v>2649000</v>
      </c>
      <c r="M272" s="16">
        <v>700000</v>
      </c>
      <c r="N272" s="16">
        <v>0</v>
      </c>
      <c r="O272" s="16">
        <v>532536</v>
      </c>
      <c r="P272" s="16">
        <f t="shared" si="25"/>
        <v>7329328.0000001844</v>
      </c>
      <c r="Q272" s="34">
        <f t="shared" si="26"/>
        <v>7329328.0000001844</v>
      </c>
      <c r="R272" t="b">
        <f t="shared" si="27"/>
        <v>1</v>
      </c>
    </row>
    <row r="273" spans="1:18" ht="15.75" x14ac:dyDescent="0.3">
      <c r="A273" s="18">
        <f t="shared" si="28"/>
        <v>44099</v>
      </c>
      <c r="B273" s="19">
        <v>4763427.0000001993</v>
      </c>
      <c r="C273" s="20" t="str">
        <f t="shared" si="24"/>
        <v>USG (US gallons)</v>
      </c>
      <c r="D273" s="21" t="str">
        <f>VLOOKUP(WEEKDAY(A273),[1]weekday!$A$2:$B$8,2,0)</f>
        <v>Fri</v>
      </c>
      <c r="E273" s="17">
        <v>269</v>
      </c>
      <c r="F273" s="18">
        <f t="shared" si="29"/>
        <v>44099</v>
      </c>
      <c r="G273" s="16">
        <v>954540</v>
      </c>
      <c r="H273" s="16">
        <v>284000.00000010547</v>
      </c>
      <c r="I273" s="16">
        <v>0</v>
      </c>
      <c r="J273" s="16">
        <v>940000.0000000546</v>
      </c>
      <c r="K273" s="16">
        <v>8900.000000039654</v>
      </c>
      <c r="L273" s="16">
        <v>2275000</v>
      </c>
      <c r="M273" s="16">
        <v>300000</v>
      </c>
      <c r="N273" s="16">
        <v>0</v>
      </c>
      <c r="O273" s="16">
        <v>987</v>
      </c>
      <c r="P273" s="16">
        <f t="shared" si="25"/>
        <v>4763427.0000001993</v>
      </c>
      <c r="Q273" s="34">
        <f t="shared" si="26"/>
        <v>4763427.0000001993</v>
      </c>
      <c r="R273" t="b">
        <f t="shared" si="27"/>
        <v>1</v>
      </c>
    </row>
    <row r="274" spans="1:18" ht="15.75" x14ac:dyDescent="0.3">
      <c r="A274" s="18">
        <f t="shared" si="28"/>
        <v>44100</v>
      </c>
      <c r="B274" s="19">
        <v>6040874.9999998063</v>
      </c>
      <c r="C274" s="20" t="str">
        <f t="shared" si="24"/>
        <v>USG (US gallons)</v>
      </c>
      <c r="D274" s="21" t="str">
        <f>VLOOKUP(WEEKDAY(A274),[1]weekday!$A$2:$B$8,2,0)</f>
        <v>Sat</v>
      </c>
      <c r="E274" s="17">
        <v>270</v>
      </c>
      <c r="F274" s="18">
        <f t="shared" si="29"/>
        <v>44100</v>
      </c>
      <c r="G274" s="16">
        <v>626586</v>
      </c>
      <c r="H274" s="16">
        <v>394999.99999998184</v>
      </c>
      <c r="I274" s="16">
        <v>0</v>
      </c>
      <c r="J274" s="16">
        <v>1619999.9999998908</v>
      </c>
      <c r="K274" s="16">
        <v>271999.99999993452</v>
      </c>
      <c r="L274" s="16">
        <v>2525000</v>
      </c>
      <c r="M274" s="16">
        <v>393000</v>
      </c>
      <c r="N274" s="16">
        <v>0</v>
      </c>
      <c r="O274" s="16">
        <v>209289</v>
      </c>
      <c r="P274" s="16">
        <f t="shared" si="25"/>
        <v>6040874.9999998063</v>
      </c>
      <c r="Q274" s="34">
        <f t="shared" si="26"/>
        <v>6040874.9999998063</v>
      </c>
      <c r="R274" t="b">
        <f t="shared" si="27"/>
        <v>1</v>
      </c>
    </row>
    <row r="275" spans="1:18" ht="15.75" x14ac:dyDescent="0.3">
      <c r="A275" s="18">
        <f t="shared" si="28"/>
        <v>44101</v>
      </c>
      <c r="B275" s="19">
        <v>6715056.9999998249</v>
      </c>
      <c r="C275" s="20" t="str">
        <f t="shared" si="24"/>
        <v>USG (US gallons)</v>
      </c>
      <c r="D275" s="21" t="str">
        <f>VLOOKUP(WEEKDAY(A275),[1]weekday!$A$2:$B$8,2,0)</f>
        <v>Sun</v>
      </c>
      <c r="E275" s="17">
        <v>271</v>
      </c>
      <c r="F275" s="18">
        <f t="shared" si="29"/>
        <v>44101</v>
      </c>
      <c r="G275" s="16">
        <v>1057603</v>
      </c>
      <c r="H275" s="16">
        <v>623999.99999979627</v>
      </c>
      <c r="I275" s="16">
        <v>0</v>
      </c>
      <c r="J275" s="16">
        <v>1210000.0000000363</v>
      </c>
      <c r="K275" s="16">
        <v>355099.99999999307</v>
      </c>
      <c r="L275" s="16">
        <v>2274000</v>
      </c>
      <c r="M275" s="16">
        <v>206000</v>
      </c>
      <c r="N275" s="16">
        <v>0</v>
      </c>
      <c r="O275" s="16">
        <v>988354</v>
      </c>
      <c r="P275" s="16">
        <f t="shared" si="25"/>
        <v>6715056.9999998249</v>
      </c>
      <c r="Q275" s="34">
        <f t="shared" si="26"/>
        <v>6715056.9999998249</v>
      </c>
      <c r="R275" t="b">
        <f t="shared" si="27"/>
        <v>1</v>
      </c>
    </row>
    <row r="276" spans="1:18" ht="15.75" x14ac:dyDescent="0.3">
      <c r="A276" s="18">
        <f t="shared" si="28"/>
        <v>44102</v>
      </c>
      <c r="B276" s="19">
        <v>6079634.0000002794</v>
      </c>
      <c r="C276" s="20" t="str">
        <f t="shared" si="24"/>
        <v>USG (US gallons)</v>
      </c>
      <c r="D276" s="21" t="str">
        <f>VLOOKUP(WEEKDAY(A276),[1]weekday!$A$2:$B$8,2,0)</f>
        <v>Mon</v>
      </c>
      <c r="E276" s="17">
        <v>272</v>
      </c>
      <c r="F276" s="18">
        <f t="shared" si="29"/>
        <v>44102</v>
      </c>
      <c r="G276" s="16">
        <v>922649</v>
      </c>
      <c r="H276" s="16">
        <v>231000.00000022192</v>
      </c>
      <c r="I276" s="16">
        <v>0</v>
      </c>
      <c r="J276" s="16">
        <v>1369999.9999998908</v>
      </c>
      <c r="K276" s="16">
        <v>103500.00000016735</v>
      </c>
      <c r="L276" s="16">
        <v>2675000</v>
      </c>
      <c r="M276" s="16">
        <v>284000</v>
      </c>
      <c r="N276" s="16">
        <v>0</v>
      </c>
      <c r="O276" s="16">
        <v>493485</v>
      </c>
      <c r="P276" s="16">
        <f t="shared" si="25"/>
        <v>6079634.0000002794</v>
      </c>
      <c r="Q276" s="22">
        <f t="shared" si="26"/>
        <v>6079634.0000002794</v>
      </c>
      <c r="R276" t="b">
        <f t="shared" si="27"/>
        <v>1</v>
      </c>
    </row>
    <row r="277" spans="1:18" ht="15.75" x14ac:dyDescent="0.3">
      <c r="A277" s="18">
        <f t="shared" si="28"/>
        <v>44103</v>
      </c>
      <c r="B277" s="19">
        <v>6047038.9999998212</v>
      </c>
      <c r="C277" s="20" t="str">
        <f t="shared" si="24"/>
        <v>USG (US gallons)</v>
      </c>
      <c r="D277" s="21" t="str">
        <f>VLOOKUP(WEEKDAY(A277),[1]weekday!$A$2:$B$8,2,0)</f>
        <v>Tue</v>
      </c>
      <c r="E277" s="17">
        <v>273</v>
      </c>
      <c r="F277" s="18">
        <f t="shared" si="29"/>
        <v>44103</v>
      </c>
      <c r="G277" s="16">
        <v>852926</v>
      </c>
      <c r="H277" s="16">
        <v>649999.9999996362</v>
      </c>
      <c r="I277" s="16">
        <v>0</v>
      </c>
      <c r="J277" s="16">
        <v>1050000.0000001818</v>
      </c>
      <c r="K277" s="16">
        <v>173900.00000000326</v>
      </c>
      <c r="L277" s="16">
        <v>2439000</v>
      </c>
      <c r="M277" s="16">
        <v>516000</v>
      </c>
      <c r="N277" s="16">
        <v>0</v>
      </c>
      <c r="O277" s="16">
        <v>365213</v>
      </c>
      <c r="P277" s="16">
        <f t="shared" si="25"/>
        <v>6047038.9999998212</v>
      </c>
      <c r="Q277" s="22">
        <f t="shared" si="26"/>
        <v>6047038.9999998212</v>
      </c>
      <c r="R277" t="b">
        <f t="shared" si="27"/>
        <v>1</v>
      </c>
    </row>
    <row r="278" spans="1:18" ht="15.75" x14ac:dyDescent="0.3">
      <c r="A278" s="18">
        <f t="shared" si="28"/>
        <v>44104</v>
      </c>
      <c r="B278" s="19">
        <v>6205039.000000231</v>
      </c>
      <c r="C278" s="20" t="str">
        <f t="shared" si="24"/>
        <v>USG (US gallons)</v>
      </c>
      <c r="D278" s="21" t="str">
        <f>VLOOKUP(WEEKDAY(A278),[1]weekday!$A$2:$B$8,2,0)</f>
        <v>Wed</v>
      </c>
      <c r="E278" s="17">
        <v>274</v>
      </c>
      <c r="F278" s="18">
        <f t="shared" si="29"/>
        <v>44104</v>
      </c>
      <c r="G278" s="16">
        <v>920703</v>
      </c>
      <c r="H278" s="16">
        <v>349000.00000016007</v>
      </c>
      <c r="I278" s="16">
        <v>0</v>
      </c>
      <c r="J278" s="16">
        <v>1550000.0000001818</v>
      </c>
      <c r="K278" s="16">
        <v>103699.99999988977</v>
      </c>
      <c r="L278" s="16">
        <v>2679000</v>
      </c>
      <c r="M278" s="16">
        <v>246000</v>
      </c>
      <c r="N278" s="16">
        <v>0</v>
      </c>
      <c r="O278" s="16">
        <v>356636</v>
      </c>
      <c r="P278" s="16">
        <f t="shared" si="25"/>
        <v>6205039.000000231</v>
      </c>
      <c r="Q278" s="22">
        <f t="shared" si="26"/>
        <v>6205039.000000231</v>
      </c>
      <c r="R278" t="b">
        <f t="shared" si="27"/>
        <v>1</v>
      </c>
    </row>
    <row r="279" spans="1:18" ht="15.75" x14ac:dyDescent="0.3">
      <c r="A279" s="18">
        <f t="shared" si="28"/>
        <v>44105</v>
      </c>
      <c r="B279" s="19">
        <v>6584620.0000001993</v>
      </c>
      <c r="C279" s="20" t="str">
        <f t="shared" si="24"/>
        <v>USG (US gallons)</v>
      </c>
      <c r="D279" s="21" t="str">
        <f>VLOOKUP(WEEKDAY(A279),[1]weekday!$A$2:$B$8,2,0)</f>
        <v>Thu</v>
      </c>
      <c r="E279" s="17">
        <v>275</v>
      </c>
      <c r="F279" s="18">
        <f t="shared" si="29"/>
        <v>44105</v>
      </c>
      <c r="G279" s="16">
        <v>891815</v>
      </c>
      <c r="H279" s="16">
        <v>646000.00000018557</v>
      </c>
      <c r="I279" s="16">
        <v>0</v>
      </c>
      <c r="J279" s="16">
        <v>1250000</v>
      </c>
      <c r="K279" s="16">
        <v>102300.00000001382</v>
      </c>
      <c r="L279" s="16">
        <v>2575000</v>
      </c>
      <c r="M279" s="16">
        <v>726000</v>
      </c>
      <c r="N279" s="16">
        <v>0</v>
      </c>
      <c r="O279" s="16">
        <v>393505</v>
      </c>
      <c r="P279" s="16">
        <f t="shared" si="25"/>
        <v>6584620.0000001993</v>
      </c>
      <c r="Q279" s="22">
        <f t="shared" si="26"/>
        <v>6584620.0000001993</v>
      </c>
      <c r="R279" t="b">
        <f t="shared" si="27"/>
        <v>1</v>
      </c>
    </row>
    <row r="280" spans="1:18" ht="15.75" x14ac:dyDescent="0.3">
      <c r="A280" s="18">
        <f t="shared" si="28"/>
        <v>44106</v>
      </c>
      <c r="B280" s="19">
        <v>5725472.9999999451</v>
      </c>
      <c r="C280" s="20" t="str">
        <f t="shared" si="24"/>
        <v>USG (US gallons)</v>
      </c>
      <c r="D280" s="21" t="str">
        <f>VLOOKUP(WEEKDAY(A280),[1]weekday!$A$2:$B$8,2,0)</f>
        <v>Fri</v>
      </c>
      <c r="E280" s="17">
        <v>276</v>
      </c>
      <c r="F280" s="18">
        <f t="shared" si="29"/>
        <v>44106</v>
      </c>
      <c r="G280" s="16">
        <v>918030</v>
      </c>
      <c r="H280" s="16">
        <v>0</v>
      </c>
      <c r="I280" s="16">
        <v>0</v>
      </c>
      <c r="J280" s="16">
        <v>1079999.9999999274</v>
      </c>
      <c r="K280" s="16">
        <v>120400.00000001783</v>
      </c>
      <c r="L280" s="16">
        <v>2577000</v>
      </c>
      <c r="M280" s="16">
        <v>679000</v>
      </c>
      <c r="N280" s="16">
        <v>0</v>
      </c>
      <c r="O280" s="16">
        <v>351043</v>
      </c>
      <c r="P280" s="16">
        <f t="shared" si="25"/>
        <v>5725472.9999999451</v>
      </c>
      <c r="Q280" s="22">
        <f t="shared" si="26"/>
        <v>5725472.9999999451</v>
      </c>
      <c r="R280" t="b">
        <f t="shared" si="27"/>
        <v>1</v>
      </c>
    </row>
    <row r="281" spans="1:18" ht="15.75" x14ac:dyDescent="0.3">
      <c r="A281" s="18">
        <f t="shared" si="28"/>
        <v>44107</v>
      </c>
      <c r="B281" s="19">
        <v>5918866.0000001034</v>
      </c>
      <c r="C281" s="20" t="str">
        <f t="shared" si="24"/>
        <v>USG (US gallons)</v>
      </c>
      <c r="D281" s="21" t="str">
        <f>VLOOKUP(WEEKDAY(A281),[1]weekday!$A$2:$B$8,2,0)</f>
        <v>Sat</v>
      </c>
      <c r="E281" s="17">
        <v>277</v>
      </c>
      <c r="F281" s="18">
        <f t="shared" si="29"/>
        <v>44107</v>
      </c>
      <c r="G281" s="16">
        <v>943802</v>
      </c>
      <c r="H281" s="16">
        <v>317000.00000000728</v>
      </c>
      <c r="I281" s="16">
        <v>0</v>
      </c>
      <c r="J281" s="16">
        <v>1170000.0000000726</v>
      </c>
      <c r="K281" s="16">
        <v>76900.000000023283</v>
      </c>
      <c r="L281" s="16">
        <v>2563000</v>
      </c>
      <c r="M281" s="16">
        <v>551000</v>
      </c>
      <c r="N281" s="16">
        <v>0</v>
      </c>
      <c r="O281" s="16">
        <v>297164</v>
      </c>
      <c r="P281" s="16">
        <f t="shared" si="25"/>
        <v>5918866.0000001034</v>
      </c>
      <c r="Q281" s="22">
        <f t="shared" si="26"/>
        <v>5918866.0000001034</v>
      </c>
      <c r="R281" t="b">
        <f t="shared" si="27"/>
        <v>1</v>
      </c>
    </row>
    <row r="282" spans="1:18" ht="15.75" x14ac:dyDescent="0.3">
      <c r="A282" s="18">
        <f t="shared" si="28"/>
        <v>44108</v>
      </c>
      <c r="B282" s="19">
        <v>5404442.9999997793</v>
      </c>
      <c r="C282" s="20" t="str">
        <f t="shared" si="24"/>
        <v>USG (US gallons)</v>
      </c>
      <c r="D282" s="21" t="str">
        <f>VLOOKUP(WEEKDAY(A282),[1]weekday!$A$2:$B$8,2,0)</f>
        <v>Sun</v>
      </c>
      <c r="E282" s="17">
        <v>278</v>
      </c>
      <c r="F282" s="18">
        <f t="shared" si="29"/>
        <v>44108</v>
      </c>
      <c r="G282" s="16">
        <v>792985</v>
      </c>
      <c r="H282" s="16">
        <v>574999.99999981816</v>
      </c>
      <c r="I282" s="16">
        <v>0</v>
      </c>
      <c r="J282" s="16">
        <v>1039999.9999999637</v>
      </c>
      <c r="K282" s="16">
        <v>123199.99999999709</v>
      </c>
      <c r="L282" s="16">
        <v>2390000</v>
      </c>
      <c r="M282" s="16">
        <v>165000</v>
      </c>
      <c r="N282" s="16">
        <v>0</v>
      </c>
      <c r="O282" s="16">
        <v>318258</v>
      </c>
      <c r="P282" s="16">
        <f t="shared" si="25"/>
        <v>5404442.9999997793</v>
      </c>
      <c r="Q282" s="22">
        <f t="shared" si="26"/>
        <v>5404442.9999997793</v>
      </c>
      <c r="R282" t="b">
        <f t="shared" si="27"/>
        <v>1</v>
      </c>
    </row>
    <row r="283" spans="1:18" ht="15.75" x14ac:dyDescent="0.3">
      <c r="A283" s="18">
        <f t="shared" si="28"/>
        <v>44109</v>
      </c>
      <c r="B283" s="19">
        <v>6392805.9999995716</v>
      </c>
      <c r="C283" s="20" t="str">
        <f t="shared" si="24"/>
        <v>USG (US gallons)</v>
      </c>
      <c r="D283" s="21" t="str">
        <f>VLOOKUP(WEEKDAY(A283),[1]weekday!$A$2:$B$8,2,0)</f>
        <v>Mon</v>
      </c>
      <c r="E283" s="17">
        <v>279</v>
      </c>
      <c r="F283" s="18">
        <f t="shared" si="29"/>
        <v>44109</v>
      </c>
      <c r="G283" s="16">
        <v>864277</v>
      </c>
      <c r="H283" s="16">
        <v>163999.99999975989</v>
      </c>
      <c r="I283" s="16">
        <v>0</v>
      </c>
      <c r="J283" s="16">
        <v>1199999.9999998182</v>
      </c>
      <c r="K283" s="16">
        <v>89699.999999993452</v>
      </c>
      <c r="L283" s="16">
        <v>2587000</v>
      </c>
      <c r="M283" s="16">
        <v>1078000</v>
      </c>
      <c r="N283" s="16">
        <v>0</v>
      </c>
      <c r="O283" s="16">
        <v>409829</v>
      </c>
      <c r="P283" s="16">
        <f t="shared" si="25"/>
        <v>6392805.9999995716</v>
      </c>
      <c r="Q283" s="22">
        <f t="shared" si="26"/>
        <v>6392805.9999995716</v>
      </c>
      <c r="R283" t="b">
        <f t="shared" si="27"/>
        <v>1</v>
      </c>
    </row>
    <row r="284" spans="1:18" ht="15.75" x14ac:dyDescent="0.3">
      <c r="A284" s="18">
        <f t="shared" si="28"/>
        <v>44110</v>
      </c>
      <c r="B284" s="19">
        <v>6969973.0000004424</v>
      </c>
      <c r="C284" s="20" t="str">
        <f t="shared" si="24"/>
        <v>USG (US gallons)</v>
      </c>
      <c r="D284" s="21" t="str">
        <f>VLOOKUP(WEEKDAY(A284),[1]weekday!$A$2:$B$8,2,0)</f>
        <v>Tue</v>
      </c>
      <c r="E284" s="17">
        <v>280</v>
      </c>
      <c r="F284" s="18">
        <f t="shared" si="29"/>
        <v>44110</v>
      </c>
      <c r="G284" s="16">
        <v>892262</v>
      </c>
      <c r="H284" s="16">
        <v>582000.00000033469</v>
      </c>
      <c r="I284" s="16">
        <v>0</v>
      </c>
      <c r="J284" s="16">
        <v>1210000.0000000363</v>
      </c>
      <c r="K284" s="16">
        <v>106600.0000000713</v>
      </c>
      <c r="L284" s="16">
        <v>2632000</v>
      </c>
      <c r="M284" s="16">
        <v>1078000</v>
      </c>
      <c r="N284" s="16">
        <v>0</v>
      </c>
      <c r="O284" s="16">
        <v>469111</v>
      </c>
      <c r="P284" s="16">
        <f t="shared" si="25"/>
        <v>6969973.0000004424</v>
      </c>
      <c r="Q284" s="22">
        <f t="shared" si="26"/>
        <v>6969973.0000004424</v>
      </c>
      <c r="R284" t="b">
        <f t="shared" si="27"/>
        <v>1</v>
      </c>
    </row>
    <row r="285" spans="1:18" ht="15.75" x14ac:dyDescent="0.3">
      <c r="A285" s="18">
        <f t="shared" si="28"/>
        <v>44111</v>
      </c>
      <c r="B285" s="19">
        <v>6246787.9999995809</v>
      </c>
      <c r="C285" s="20" t="str">
        <f t="shared" si="24"/>
        <v>USG (US gallons)</v>
      </c>
      <c r="D285" s="21" t="str">
        <f>VLOOKUP(WEEKDAY(A285),[1]weekday!$A$2:$B$8,2,0)</f>
        <v>Wed</v>
      </c>
      <c r="E285" s="17">
        <v>281</v>
      </c>
      <c r="F285" s="18">
        <f t="shared" si="29"/>
        <v>44111</v>
      </c>
      <c r="G285" s="16">
        <v>884521</v>
      </c>
      <c r="H285" s="16">
        <v>148999.99999988722</v>
      </c>
      <c r="I285" s="16">
        <v>0</v>
      </c>
      <c r="J285" s="16">
        <v>1409999.9999998545</v>
      </c>
      <c r="K285" s="16">
        <v>181799.9999998392</v>
      </c>
      <c r="L285" s="16">
        <v>2658000</v>
      </c>
      <c r="M285" s="16">
        <v>348000</v>
      </c>
      <c r="N285" s="16">
        <v>0</v>
      </c>
      <c r="O285" s="16">
        <v>615467</v>
      </c>
      <c r="P285" s="16">
        <f t="shared" si="25"/>
        <v>6246787.9999995809</v>
      </c>
      <c r="Q285" s="22">
        <f t="shared" si="26"/>
        <v>6246787.9999995809</v>
      </c>
      <c r="R285" t="b">
        <f t="shared" si="27"/>
        <v>1</v>
      </c>
    </row>
    <row r="286" spans="1:18" ht="15.75" x14ac:dyDescent="0.3">
      <c r="A286" s="18">
        <f t="shared" si="28"/>
        <v>44112</v>
      </c>
      <c r="B286" s="19">
        <v>5531534.9999997783</v>
      </c>
      <c r="C286" s="20" t="str">
        <f t="shared" si="24"/>
        <v>USG (US gallons)</v>
      </c>
      <c r="D286" s="21" t="str">
        <f>VLOOKUP(WEEKDAY(A286),[1]weekday!$A$2:$B$8,2,0)</f>
        <v>Thu</v>
      </c>
      <c r="E286" s="17">
        <v>282</v>
      </c>
      <c r="F286" s="18">
        <f t="shared" si="29"/>
        <v>44112</v>
      </c>
      <c r="G286" s="16">
        <v>910535</v>
      </c>
      <c r="H286" s="16">
        <v>643999.99999977811</v>
      </c>
      <c r="I286" s="16">
        <v>0</v>
      </c>
      <c r="J286" s="16">
        <v>1250000</v>
      </c>
      <c r="K286" s="16">
        <v>0</v>
      </c>
      <c r="L286" s="16">
        <v>2426000</v>
      </c>
      <c r="M286" s="16">
        <v>301000</v>
      </c>
      <c r="N286" s="16">
        <v>0</v>
      </c>
      <c r="O286" s="16">
        <v>0</v>
      </c>
      <c r="P286" s="16">
        <f t="shared" si="25"/>
        <v>5531534.9999997783</v>
      </c>
      <c r="Q286" s="22">
        <f t="shared" si="26"/>
        <v>5531534.9999997783</v>
      </c>
      <c r="R286" t="b">
        <f t="shared" si="27"/>
        <v>1</v>
      </c>
    </row>
    <row r="287" spans="1:18" ht="15.75" x14ac:dyDescent="0.3">
      <c r="A287" s="18">
        <f t="shared" si="28"/>
        <v>44113</v>
      </c>
      <c r="B287" s="19">
        <v>4690240.0000002552</v>
      </c>
      <c r="C287" s="20" t="str">
        <f t="shared" si="24"/>
        <v>USG (US gallons)</v>
      </c>
      <c r="D287" s="21" t="str">
        <f>VLOOKUP(WEEKDAY(A287),[1]weekday!$A$2:$B$8,2,0)</f>
        <v>Fri</v>
      </c>
      <c r="E287" s="17">
        <v>283</v>
      </c>
      <c r="F287" s="18">
        <f t="shared" si="29"/>
        <v>44113</v>
      </c>
      <c r="G287" s="16">
        <v>973657</v>
      </c>
      <c r="H287" s="16">
        <v>0</v>
      </c>
      <c r="I287" s="16">
        <v>0</v>
      </c>
      <c r="J287" s="16">
        <v>1470000.0000002547</v>
      </c>
      <c r="K287" s="16">
        <v>0</v>
      </c>
      <c r="L287" s="16">
        <v>2164000</v>
      </c>
      <c r="M287" s="16">
        <v>0</v>
      </c>
      <c r="N287" s="16">
        <v>0</v>
      </c>
      <c r="O287" s="16">
        <v>82583</v>
      </c>
      <c r="P287" s="16">
        <f t="shared" si="25"/>
        <v>4690240.0000002552</v>
      </c>
      <c r="Q287" s="22">
        <f t="shared" si="26"/>
        <v>4690240.0000002552</v>
      </c>
      <c r="R287" t="b">
        <f t="shared" si="27"/>
        <v>1</v>
      </c>
    </row>
    <row r="288" spans="1:18" ht="15.75" x14ac:dyDescent="0.3">
      <c r="A288" s="18">
        <f t="shared" si="28"/>
        <v>44114</v>
      </c>
      <c r="B288" s="19">
        <v>4032765.9999997453</v>
      </c>
      <c r="C288" s="20" t="str">
        <f t="shared" si="24"/>
        <v>USG (US gallons)</v>
      </c>
      <c r="D288" s="21" t="str">
        <f>VLOOKUP(WEEKDAY(A288),[1]weekday!$A$2:$B$8,2,0)</f>
        <v>Sat</v>
      </c>
      <c r="E288" s="17">
        <v>284</v>
      </c>
      <c r="F288" s="18">
        <f t="shared" si="29"/>
        <v>44114</v>
      </c>
      <c r="G288" s="16">
        <v>873766</v>
      </c>
      <c r="H288" s="16">
        <v>0</v>
      </c>
      <c r="I288" s="16">
        <v>0</v>
      </c>
      <c r="J288" s="16">
        <v>1279999.9999997453</v>
      </c>
      <c r="K288" s="16">
        <v>0</v>
      </c>
      <c r="L288" s="16">
        <v>1702000</v>
      </c>
      <c r="M288" s="16">
        <v>177000</v>
      </c>
      <c r="N288" s="16">
        <v>0</v>
      </c>
      <c r="O288" s="16">
        <v>0</v>
      </c>
      <c r="P288" s="16">
        <f t="shared" si="25"/>
        <v>4032765.9999997453</v>
      </c>
      <c r="Q288" s="22">
        <f t="shared" si="26"/>
        <v>4032765.9999997453</v>
      </c>
      <c r="R288" t="b">
        <f t="shared" si="27"/>
        <v>1</v>
      </c>
    </row>
    <row r="289" spans="1:18" ht="15.75" x14ac:dyDescent="0.3">
      <c r="A289" s="18">
        <f t="shared" si="28"/>
        <v>44115</v>
      </c>
      <c r="B289" s="19">
        <v>3841179.0000002184</v>
      </c>
      <c r="C289" s="20" t="str">
        <f t="shared" si="24"/>
        <v>USG (US gallons)</v>
      </c>
      <c r="D289" s="21" t="str">
        <f>VLOOKUP(WEEKDAY(A289),[1]weekday!$A$2:$B$8,2,0)</f>
        <v>Sun</v>
      </c>
      <c r="E289" s="17">
        <v>285</v>
      </c>
      <c r="F289" s="18">
        <f t="shared" si="29"/>
        <v>44115</v>
      </c>
      <c r="G289" s="16">
        <v>821179</v>
      </c>
      <c r="H289" s="16">
        <v>0</v>
      </c>
      <c r="I289" s="16">
        <v>0</v>
      </c>
      <c r="J289" s="16">
        <v>1010000.0000002183</v>
      </c>
      <c r="K289" s="16">
        <v>0</v>
      </c>
      <c r="L289" s="16">
        <v>1936000</v>
      </c>
      <c r="M289" s="16">
        <v>74000</v>
      </c>
      <c r="N289" s="16">
        <v>0</v>
      </c>
      <c r="O289" s="16">
        <v>0</v>
      </c>
      <c r="P289" s="16">
        <f t="shared" si="25"/>
        <v>3841179.0000002184</v>
      </c>
      <c r="Q289" s="22">
        <f t="shared" si="26"/>
        <v>3841179.0000002184</v>
      </c>
      <c r="R289" t="b">
        <f t="shared" si="27"/>
        <v>1</v>
      </c>
    </row>
    <row r="290" spans="1:18" ht="15.75" x14ac:dyDescent="0.3">
      <c r="A290" s="18">
        <f t="shared" si="28"/>
        <v>44116</v>
      </c>
      <c r="B290" s="19">
        <v>3826280.9999997634</v>
      </c>
      <c r="C290" s="20" t="str">
        <f t="shared" si="24"/>
        <v>USG (US gallons)</v>
      </c>
      <c r="D290" s="21" t="str">
        <f>VLOOKUP(WEEKDAY(A290),[1]weekday!$A$2:$B$8,2,0)</f>
        <v>Mon</v>
      </c>
      <c r="E290" s="17">
        <v>286</v>
      </c>
      <c r="F290" s="18">
        <f t="shared" si="29"/>
        <v>44116</v>
      </c>
      <c r="G290" s="16">
        <v>936281</v>
      </c>
      <c r="H290" s="16">
        <v>0</v>
      </c>
      <c r="I290" s="16">
        <v>0</v>
      </c>
      <c r="J290" s="16">
        <v>509999.99999976356</v>
      </c>
      <c r="K290" s="16">
        <v>0</v>
      </c>
      <c r="L290" s="16">
        <v>2190000</v>
      </c>
      <c r="M290" s="16">
        <v>190000</v>
      </c>
      <c r="N290" s="16">
        <v>0</v>
      </c>
      <c r="O290" s="16">
        <v>0</v>
      </c>
      <c r="P290" s="16">
        <f t="shared" si="25"/>
        <v>3826280.9999997634</v>
      </c>
      <c r="Q290" s="22">
        <f t="shared" si="26"/>
        <v>3826280.9999997634</v>
      </c>
      <c r="R290" t="b">
        <f t="shared" si="27"/>
        <v>1</v>
      </c>
    </row>
    <row r="291" spans="1:18" ht="15.75" x14ac:dyDescent="0.3">
      <c r="A291" s="18">
        <f t="shared" si="28"/>
        <v>44117</v>
      </c>
      <c r="B291" s="19">
        <v>3873288</v>
      </c>
      <c r="C291" s="20" t="str">
        <f t="shared" si="24"/>
        <v>USG (US gallons)</v>
      </c>
      <c r="D291" s="21" t="str">
        <f>VLOOKUP(WEEKDAY(A291),[1]weekday!$A$2:$B$8,2,0)</f>
        <v>Tue</v>
      </c>
      <c r="E291" s="17">
        <v>287</v>
      </c>
      <c r="F291" s="18">
        <f t="shared" si="29"/>
        <v>44117</v>
      </c>
      <c r="G291" s="16">
        <v>848288</v>
      </c>
      <c r="H291" s="16">
        <v>0</v>
      </c>
      <c r="I291" s="16">
        <v>0</v>
      </c>
      <c r="J291" s="16">
        <v>1000000</v>
      </c>
      <c r="K291" s="16">
        <v>0</v>
      </c>
      <c r="L291" s="16">
        <v>1913000</v>
      </c>
      <c r="M291" s="16">
        <v>112000</v>
      </c>
      <c r="N291" s="16">
        <v>0</v>
      </c>
      <c r="O291" s="16">
        <v>0</v>
      </c>
      <c r="P291" s="16">
        <f t="shared" si="25"/>
        <v>3873288</v>
      </c>
      <c r="Q291" s="22">
        <f t="shared" si="26"/>
        <v>3873288</v>
      </c>
      <c r="R291" t="b">
        <f t="shared" si="27"/>
        <v>1</v>
      </c>
    </row>
    <row r="292" spans="1:18" ht="15.75" x14ac:dyDescent="0.3">
      <c r="A292" s="18">
        <f t="shared" si="28"/>
        <v>44118</v>
      </c>
      <c r="B292" s="19">
        <v>3368283</v>
      </c>
      <c r="C292" s="20" t="str">
        <f t="shared" si="24"/>
        <v>USG (US gallons)</v>
      </c>
      <c r="D292" s="21" t="str">
        <f>VLOOKUP(WEEKDAY(A292),[1]weekday!$A$2:$B$8,2,0)</f>
        <v>Wed</v>
      </c>
      <c r="E292" s="17">
        <v>288</v>
      </c>
      <c r="F292" s="18">
        <f t="shared" si="29"/>
        <v>44118</v>
      </c>
      <c r="G292" s="16">
        <v>912283</v>
      </c>
      <c r="H292" s="16">
        <v>0</v>
      </c>
      <c r="I292" s="16">
        <v>0</v>
      </c>
      <c r="J292" s="16">
        <v>250000</v>
      </c>
      <c r="K292" s="16">
        <v>0</v>
      </c>
      <c r="L292" s="16">
        <v>1894000</v>
      </c>
      <c r="M292" s="16">
        <v>312000</v>
      </c>
      <c r="N292" s="16">
        <v>0</v>
      </c>
      <c r="O292" s="16">
        <v>0</v>
      </c>
      <c r="P292" s="16">
        <f t="shared" si="25"/>
        <v>3368283</v>
      </c>
      <c r="Q292" s="22">
        <f t="shared" si="26"/>
        <v>3368283</v>
      </c>
      <c r="R292" t="b">
        <f t="shared" si="27"/>
        <v>1</v>
      </c>
    </row>
    <row r="293" spans="1:18" ht="15.75" x14ac:dyDescent="0.3">
      <c r="A293" s="18">
        <f t="shared" si="28"/>
        <v>44119</v>
      </c>
      <c r="B293" s="19">
        <v>3442674.0000003455</v>
      </c>
      <c r="C293" s="20" t="str">
        <f t="shared" si="24"/>
        <v>USG (US gallons)</v>
      </c>
      <c r="D293" s="21" t="str">
        <f>VLOOKUP(WEEKDAY(A293),[1]weekday!$A$2:$B$8,2,0)</f>
        <v>Thu</v>
      </c>
      <c r="E293" s="17">
        <v>289</v>
      </c>
      <c r="F293" s="18">
        <f t="shared" si="29"/>
        <v>44119</v>
      </c>
      <c r="G293" s="16">
        <v>858674</v>
      </c>
      <c r="H293" s="16">
        <v>0</v>
      </c>
      <c r="I293" s="16">
        <v>0</v>
      </c>
      <c r="J293" s="16">
        <v>620000.00000034564</v>
      </c>
      <c r="K293" s="16">
        <v>0</v>
      </c>
      <c r="L293" s="16">
        <v>1813000</v>
      </c>
      <c r="M293" s="16">
        <v>151000</v>
      </c>
      <c r="N293" s="16">
        <v>0</v>
      </c>
      <c r="O293" s="16">
        <v>0</v>
      </c>
      <c r="P293" s="16">
        <f t="shared" si="25"/>
        <v>3442674.0000003455</v>
      </c>
      <c r="Q293" s="22">
        <f t="shared" si="26"/>
        <v>3442674.0000003455</v>
      </c>
      <c r="R293" t="b">
        <f t="shared" si="27"/>
        <v>1</v>
      </c>
    </row>
    <row r="294" spans="1:18" ht="15.75" x14ac:dyDescent="0.3">
      <c r="A294" s="18">
        <f t="shared" si="28"/>
        <v>44120</v>
      </c>
      <c r="B294" s="19">
        <v>3431725</v>
      </c>
      <c r="C294" s="20" t="str">
        <f t="shared" si="24"/>
        <v>USG (US gallons)</v>
      </c>
      <c r="D294" s="21" t="str">
        <f>VLOOKUP(WEEKDAY(A294),[1]weekday!$A$2:$B$8,2,0)</f>
        <v>Fri</v>
      </c>
      <c r="E294" s="17">
        <v>290</v>
      </c>
      <c r="F294" s="18">
        <f t="shared" si="29"/>
        <v>44120</v>
      </c>
      <c r="G294" s="16">
        <v>852725</v>
      </c>
      <c r="H294" s="16">
        <v>0</v>
      </c>
      <c r="I294" s="16">
        <v>0</v>
      </c>
      <c r="J294" s="16">
        <v>0</v>
      </c>
      <c r="K294" s="16">
        <v>0</v>
      </c>
      <c r="L294" s="16">
        <v>2094000</v>
      </c>
      <c r="M294" s="16">
        <v>485000</v>
      </c>
      <c r="N294" s="16">
        <v>0</v>
      </c>
      <c r="O294" s="16">
        <v>0</v>
      </c>
      <c r="P294" s="16">
        <f t="shared" si="25"/>
        <v>3431725</v>
      </c>
      <c r="Q294" s="22">
        <f t="shared" si="26"/>
        <v>3431725</v>
      </c>
      <c r="R294" t="b">
        <f t="shared" si="27"/>
        <v>1</v>
      </c>
    </row>
    <row r="295" spans="1:18" ht="15.75" x14ac:dyDescent="0.3">
      <c r="A295" s="18">
        <f t="shared" si="28"/>
        <v>44121</v>
      </c>
      <c r="B295" s="19">
        <v>3775637</v>
      </c>
      <c r="C295" s="20" t="str">
        <f t="shared" si="24"/>
        <v>USG (US gallons)</v>
      </c>
      <c r="D295" s="21" t="str">
        <f>VLOOKUP(WEEKDAY(A295),[1]weekday!$A$2:$B$8,2,0)</f>
        <v>Sat</v>
      </c>
      <c r="E295" s="17">
        <v>291</v>
      </c>
      <c r="F295" s="18">
        <f t="shared" si="29"/>
        <v>44121</v>
      </c>
      <c r="G295" s="16">
        <v>987637</v>
      </c>
      <c r="H295" s="16">
        <v>0</v>
      </c>
      <c r="I295" s="16">
        <v>0</v>
      </c>
      <c r="J295" s="16">
        <v>0</v>
      </c>
      <c r="K295" s="16">
        <v>0</v>
      </c>
      <c r="L295" s="16">
        <v>2171000</v>
      </c>
      <c r="M295" s="16">
        <v>617000</v>
      </c>
      <c r="N295" s="16">
        <v>0</v>
      </c>
      <c r="O295" s="16">
        <v>0</v>
      </c>
      <c r="P295" s="16">
        <f t="shared" si="25"/>
        <v>3775637</v>
      </c>
      <c r="Q295" s="22">
        <f t="shared" si="26"/>
        <v>3775637</v>
      </c>
      <c r="R295" t="b">
        <f t="shared" si="27"/>
        <v>1</v>
      </c>
    </row>
    <row r="296" spans="1:18" ht="15.75" x14ac:dyDescent="0.3">
      <c r="A296" s="18">
        <f t="shared" si="28"/>
        <v>44122</v>
      </c>
      <c r="B296" s="19">
        <v>3405156</v>
      </c>
      <c r="C296" s="20" t="str">
        <f t="shared" si="24"/>
        <v>USG (US gallons)</v>
      </c>
      <c r="D296" s="21" t="str">
        <f>VLOOKUP(WEEKDAY(A296),[1]weekday!$A$2:$B$8,2,0)</f>
        <v>Sun</v>
      </c>
      <c r="E296" s="17">
        <v>292</v>
      </c>
      <c r="F296" s="18">
        <f t="shared" si="29"/>
        <v>44122</v>
      </c>
      <c r="G296" s="16">
        <v>832156</v>
      </c>
      <c r="H296" s="16">
        <v>0</v>
      </c>
      <c r="I296" s="16">
        <v>0</v>
      </c>
      <c r="J296" s="16">
        <v>0</v>
      </c>
      <c r="K296" s="16">
        <v>0</v>
      </c>
      <c r="L296" s="16">
        <v>2114000</v>
      </c>
      <c r="M296" s="16">
        <v>459000</v>
      </c>
      <c r="N296" s="16">
        <v>0</v>
      </c>
      <c r="O296" s="16">
        <v>0</v>
      </c>
      <c r="P296" s="16">
        <f t="shared" si="25"/>
        <v>3405156</v>
      </c>
      <c r="Q296" s="22">
        <f t="shared" si="26"/>
        <v>3405156</v>
      </c>
      <c r="R296" t="b">
        <f t="shared" si="27"/>
        <v>1</v>
      </c>
    </row>
    <row r="297" spans="1:18" ht="15.75" x14ac:dyDescent="0.3">
      <c r="A297" s="18">
        <f t="shared" si="28"/>
        <v>44123</v>
      </c>
      <c r="B297" s="19">
        <v>3319638</v>
      </c>
      <c r="C297" s="20" t="str">
        <f t="shared" si="24"/>
        <v>USG (US gallons)</v>
      </c>
      <c r="D297" s="21" t="str">
        <f>VLOOKUP(WEEKDAY(A297),[1]weekday!$A$2:$B$8,2,0)</f>
        <v>Mon</v>
      </c>
      <c r="E297" s="17">
        <v>293</v>
      </c>
      <c r="F297" s="18">
        <f t="shared" si="29"/>
        <v>44123</v>
      </c>
      <c r="G297" s="16">
        <v>912638</v>
      </c>
      <c r="H297" s="16">
        <v>0</v>
      </c>
      <c r="I297" s="16">
        <v>0</v>
      </c>
      <c r="J297" s="16">
        <v>0</v>
      </c>
      <c r="K297" s="16">
        <v>0</v>
      </c>
      <c r="L297" s="16">
        <v>2168000</v>
      </c>
      <c r="M297" s="16">
        <v>239000</v>
      </c>
      <c r="N297" s="16">
        <v>0</v>
      </c>
      <c r="O297" s="16">
        <v>0</v>
      </c>
      <c r="P297" s="16">
        <f t="shared" si="25"/>
        <v>3319638</v>
      </c>
      <c r="Q297" s="22">
        <f t="shared" si="26"/>
        <v>3319638</v>
      </c>
      <c r="R297" t="b">
        <f t="shared" si="27"/>
        <v>1</v>
      </c>
    </row>
    <row r="298" spans="1:18" ht="15.75" x14ac:dyDescent="0.3">
      <c r="A298" s="18">
        <f t="shared" si="28"/>
        <v>44124</v>
      </c>
      <c r="B298" s="19">
        <v>2756128</v>
      </c>
      <c r="C298" s="20" t="str">
        <f t="shared" si="24"/>
        <v>USG (US gallons)</v>
      </c>
      <c r="D298" s="21" t="str">
        <f>VLOOKUP(WEEKDAY(A298),[1]weekday!$A$2:$B$8,2,0)</f>
        <v>Tue</v>
      </c>
      <c r="E298" s="17">
        <v>294</v>
      </c>
      <c r="F298" s="18">
        <f t="shared" si="29"/>
        <v>44124</v>
      </c>
      <c r="G298" s="16">
        <v>884128</v>
      </c>
      <c r="H298" s="16">
        <v>0</v>
      </c>
      <c r="I298" s="16">
        <v>0</v>
      </c>
      <c r="J298" s="16">
        <v>0</v>
      </c>
      <c r="K298" s="16">
        <v>0</v>
      </c>
      <c r="L298" s="16">
        <v>1783000</v>
      </c>
      <c r="M298" s="16">
        <v>89000</v>
      </c>
      <c r="N298" s="16">
        <v>0</v>
      </c>
      <c r="O298" s="16">
        <v>0</v>
      </c>
      <c r="P298" s="16">
        <f t="shared" si="25"/>
        <v>2756128</v>
      </c>
      <c r="Q298" s="22">
        <f t="shared" si="26"/>
        <v>2756128</v>
      </c>
      <c r="R298" t="b">
        <f t="shared" si="27"/>
        <v>1</v>
      </c>
    </row>
    <row r="299" spans="1:18" ht="15.75" x14ac:dyDescent="0.3">
      <c r="A299" s="18">
        <f t="shared" si="28"/>
        <v>44125</v>
      </c>
      <c r="B299" s="19">
        <v>2657504</v>
      </c>
      <c r="C299" s="20" t="str">
        <f t="shared" si="24"/>
        <v>USG (US gallons)</v>
      </c>
      <c r="D299" s="21" t="str">
        <f>VLOOKUP(WEEKDAY(A299),[1]weekday!$A$2:$B$8,2,0)</f>
        <v>Wed</v>
      </c>
      <c r="E299" s="17">
        <v>295</v>
      </c>
      <c r="F299" s="18">
        <f t="shared" si="29"/>
        <v>44125</v>
      </c>
      <c r="G299" s="16">
        <v>906504</v>
      </c>
      <c r="H299" s="16">
        <v>0</v>
      </c>
      <c r="I299" s="16">
        <v>0</v>
      </c>
      <c r="J299" s="16">
        <v>0</v>
      </c>
      <c r="K299" s="16">
        <v>0</v>
      </c>
      <c r="L299" s="16">
        <v>1697000</v>
      </c>
      <c r="M299" s="16">
        <v>54000</v>
      </c>
      <c r="N299" s="16">
        <v>0</v>
      </c>
      <c r="O299" s="16">
        <v>0</v>
      </c>
      <c r="P299" s="16">
        <f t="shared" si="25"/>
        <v>2657504</v>
      </c>
      <c r="Q299" s="22">
        <f t="shared" si="26"/>
        <v>2657504</v>
      </c>
      <c r="R299" t="b">
        <f t="shared" si="27"/>
        <v>1</v>
      </c>
    </row>
    <row r="300" spans="1:18" ht="15.75" x14ac:dyDescent="0.3">
      <c r="A300" s="18">
        <f t="shared" si="28"/>
        <v>44126</v>
      </c>
      <c r="B300" s="19">
        <v>2651660</v>
      </c>
      <c r="C300" s="20" t="str">
        <f t="shared" si="24"/>
        <v>USG (US gallons)</v>
      </c>
      <c r="D300" s="21" t="str">
        <f>VLOOKUP(WEEKDAY(A300),[1]weekday!$A$2:$B$8,2,0)</f>
        <v>Thu</v>
      </c>
      <c r="E300" s="17">
        <v>296</v>
      </c>
      <c r="F300" s="18">
        <f t="shared" si="29"/>
        <v>44126</v>
      </c>
      <c r="G300" s="16">
        <v>866660</v>
      </c>
      <c r="H300" s="16">
        <v>0</v>
      </c>
      <c r="I300" s="16">
        <v>0</v>
      </c>
      <c r="J300" s="16">
        <v>0</v>
      </c>
      <c r="K300" s="16">
        <v>0</v>
      </c>
      <c r="L300" s="16">
        <v>1169000</v>
      </c>
      <c r="M300" s="16">
        <v>616000</v>
      </c>
      <c r="N300" s="16">
        <v>0</v>
      </c>
      <c r="O300" s="16">
        <v>0</v>
      </c>
      <c r="P300" s="16">
        <f t="shared" si="25"/>
        <v>2651660</v>
      </c>
      <c r="Q300" s="22">
        <f t="shared" si="26"/>
        <v>2651660</v>
      </c>
      <c r="R300" t="b">
        <f t="shared" si="27"/>
        <v>1</v>
      </c>
    </row>
    <row r="301" spans="1:18" ht="15.75" x14ac:dyDescent="0.3">
      <c r="A301" s="18">
        <f t="shared" si="28"/>
        <v>44127</v>
      </c>
      <c r="B301" s="19">
        <v>2151032</v>
      </c>
      <c r="C301" s="20" t="str">
        <f t="shared" si="24"/>
        <v>USG (US gallons)</v>
      </c>
      <c r="D301" s="21" t="str">
        <f>VLOOKUP(WEEKDAY(A301),[1]weekday!$A$2:$B$8,2,0)</f>
        <v>Fri</v>
      </c>
      <c r="E301" s="17">
        <v>297</v>
      </c>
      <c r="F301" s="18">
        <f t="shared" si="29"/>
        <v>44127</v>
      </c>
      <c r="G301" s="16">
        <v>873032</v>
      </c>
      <c r="H301" s="16">
        <v>0</v>
      </c>
      <c r="I301" s="16">
        <v>0</v>
      </c>
      <c r="J301" s="16">
        <v>0</v>
      </c>
      <c r="K301" s="16">
        <v>0</v>
      </c>
      <c r="L301" s="16">
        <v>969000</v>
      </c>
      <c r="M301" s="16">
        <v>309000</v>
      </c>
      <c r="N301" s="16">
        <v>0</v>
      </c>
      <c r="O301" s="16">
        <v>0</v>
      </c>
      <c r="P301" s="16">
        <f t="shared" si="25"/>
        <v>2151032</v>
      </c>
      <c r="Q301" s="22">
        <f t="shared" si="26"/>
        <v>2151032</v>
      </c>
      <c r="R301" t="b">
        <f t="shared" si="27"/>
        <v>1</v>
      </c>
    </row>
    <row r="302" spans="1:18" ht="15.75" x14ac:dyDescent="0.3">
      <c r="A302" s="18">
        <f t="shared" si="28"/>
        <v>44128</v>
      </c>
      <c r="B302" s="19">
        <v>2077012</v>
      </c>
      <c r="C302" s="20" t="str">
        <f t="shared" si="24"/>
        <v>USG (US gallons)</v>
      </c>
      <c r="D302" s="21" t="str">
        <f>VLOOKUP(WEEKDAY(A302),[1]weekday!$A$2:$B$8,2,0)</f>
        <v>Sat</v>
      </c>
      <c r="E302" s="17">
        <v>298</v>
      </c>
      <c r="F302" s="18">
        <f t="shared" si="29"/>
        <v>44128</v>
      </c>
      <c r="G302" s="16">
        <v>968012</v>
      </c>
      <c r="H302" s="16">
        <v>0</v>
      </c>
      <c r="I302" s="16">
        <v>0</v>
      </c>
      <c r="J302" s="16">
        <v>0</v>
      </c>
      <c r="K302" s="16">
        <v>0</v>
      </c>
      <c r="L302" s="16">
        <v>739000</v>
      </c>
      <c r="M302" s="16">
        <v>370000</v>
      </c>
      <c r="N302" s="16">
        <v>0</v>
      </c>
      <c r="O302" s="16">
        <v>0</v>
      </c>
      <c r="P302" s="16">
        <f t="shared" si="25"/>
        <v>2077012</v>
      </c>
      <c r="Q302" s="22">
        <f t="shared" si="26"/>
        <v>2077012</v>
      </c>
      <c r="R302" t="b">
        <f t="shared" si="27"/>
        <v>1</v>
      </c>
    </row>
    <row r="303" spans="1:18" ht="15.75" x14ac:dyDescent="0.3">
      <c r="A303" s="18">
        <f t="shared" si="28"/>
        <v>44129</v>
      </c>
      <c r="B303" s="19">
        <v>2088989.9999999632</v>
      </c>
      <c r="C303" s="20" t="str">
        <f t="shared" si="24"/>
        <v>USG (US gallons)</v>
      </c>
      <c r="D303" s="21" t="str">
        <f>VLOOKUP(WEEKDAY(A303),[1]weekday!$A$2:$B$8,2,0)</f>
        <v>Sun</v>
      </c>
      <c r="E303" s="17">
        <v>299</v>
      </c>
      <c r="F303" s="18">
        <f t="shared" si="29"/>
        <v>44129</v>
      </c>
      <c r="G303" s="16">
        <v>880590</v>
      </c>
      <c r="H303" s="16">
        <v>0</v>
      </c>
      <c r="I303" s="16">
        <v>0</v>
      </c>
      <c r="J303" s="16">
        <v>0</v>
      </c>
      <c r="K303" s="16">
        <v>55399.999999963256</v>
      </c>
      <c r="L303" s="16">
        <v>875000</v>
      </c>
      <c r="M303" s="16">
        <v>278000</v>
      </c>
      <c r="N303" s="16">
        <v>0</v>
      </c>
      <c r="O303" s="16">
        <v>0</v>
      </c>
      <c r="P303" s="16">
        <f t="shared" si="25"/>
        <v>2088989.9999999632</v>
      </c>
      <c r="Q303" s="22">
        <f t="shared" si="26"/>
        <v>2088989.9999999632</v>
      </c>
      <c r="R303" t="b">
        <f t="shared" si="27"/>
        <v>1</v>
      </c>
    </row>
    <row r="304" spans="1:18" ht="15.75" x14ac:dyDescent="0.3">
      <c r="A304" s="18">
        <f t="shared" si="28"/>
        <v>44130</v>
      </c>
      <c r="B304" s="19">
        <v>1666394</v>
      </c>
      <c r="C304" s="20" t="str">
        <f t="shared" si="24"/>
        <v>USG (US gallons)</v>
      </c>
      <c r="D304" s="21" t="str">
        <f>VLOOKUP(WEEKDAY(A304),[1]weekday!$A$2:$B$8,2,0)</f>
        <v>Mon</v>
      </c>
      <c r="E304" s="17">
        <v>300</v>
      </c>
      <c r="F304" s="18">
        <f t="shared" si="29"/>
        <v>44130</v>
      </c>
      <c r="G304" s="16">
        <v>870394</v>
      </c>
      <c r="H304" s="16">
        <v>0</v>
      </c>
      <c r="I304" s="16">
        <v>0</v>
      </c>
      <c r="J304" s="16">
        <v>0</v>
      </c>
      <c r="K304" s="16">
        <v>0</v>
      </c>
      <c r="L304" s="16">
        <v>700000</v>
      </c>
      <c r="M304" s="16">
        <v>96000</v>
      </c>
      <c r="N304" s="16">
        <v>0</v>
      </c>
      <c r="O304" s="16">
        <v>0</v>
      </c>
      <c r="P304" s="16">
        <f t="shared" si="25"/>
        <v>1666394</v>
      </c>
      <c r="Q304" s="22">
        <f t="shared" si="26"/>
        <v>1666394</v>
      </c>
      <c r="R304" t="b">
        <f t="shared" si="27"/>
        <v>1</v>
      </c>
    </row>
    <row r="305" spans="1:18" ht="15.75" x14ac:dyDescent="0.3">
      <c r="A305" s="18">
        <f t="shared" si="28"/>
        <v>44131</v>
      </c>
      <c r="B305" s="19">
        <v>1436289</v>
      </c>
      <c r="C305" s="20" t="str">
        <f t="shared" si="24"/>
        <v>USG (US gallons)</v>
      </c>
      <c r="D305" s="21" t="str">
        <f>VLOOKUP(WEEKDAY(A305),[1]weekday!$A$2:$B$8,2,0)</f>
        <v>Tue</v>
      </c>
      <c r="E305" s="17">
        <v>301</v>
      </c>
      <c r="F305" s="18">
        <f t="shared" si="29"/>
        <v>44131</v>
      </c>
      <c r="G305" s="16">
        <v>898289</v>
      </c>
      <c r="H305" s="16">
        <v>0</v>
      </c>
      <c r="I305" s="16">
        <v>0</v>
      </c>
      <c r="J305" s="16">
        <v>0</v>
      </c>
      <c r="K305" s="16">
        <v>0</v>
      </c>
      <c r="L305" s="16">
        <v>538000</v>
      </c>
      <c r="M305" s="16">
        <v>0</v>
      </c>
      <c r="N305" s="16">
        <v>0</v>
      </c>
      <c r="O305" s="16">
        <v>0</v>
      </c>
      <c r="P305" s="16">
        <f t="shared" si="25"/>
        <v>1436289</v>
      </c>
      <c r="Q305" s="22">
        <f t="shared" si="26"/>
        <v>1436289</v>
      </c>
      <c r="R305" t="b">
        <f t="shared" si="27"/>
        <v>1</v>
      </c>
    </row>
    <row r="306" spans="1:18" ht="15.75" x14ac:dyDescent="0.3">
      <c r="A306" s="18">
        <f t="shared" si="28"/>
        <v>44132</v>
      </c>
      <c r="B306" s="19">
        <v>2001909</v>
      </c>
      <c r="C306" s="20" t="str">
        <f t="shared" si="24"/>
        <v>USG (US gallons)</v>
      </c>
      <c r="D306" s="21" t="str">
        <f>VLOOKUP(WEEKDAY(A306),[1]weekday!$A$2:$B$8,2,0)</f>
        <v>Wed</v>
      </c>
      <c r="E306" s="17">
        <v>302</v>
      </c>
      <c r="F306" s="18">
        <f t="shared" si="29"/>
        <v>44132</v>
      </c>
      <c r="G306" s="16">
        <v>894909</v>
      </c>
      <c r="H306" s="16">
        <v>0</v>
      </c>
      <c r="I306" s="16">
        <v>0</v>
      </c>
      <c r="J306" s="16">
        <v>0</v>
      </c>
      <c r="K306" s="16">
        <v>0</v>
      </c>
      <c r="L306" s="16">
        <v>1107000</v>
      </c>
      <c r="M306" s="16">
        <v>0</v>
      </c>
      <c r="N306" s="16">
        <v>0</v>
      </c>
      <c r="O306" s="16">
        <v>0</v>
      </c>
      <c r="P306" s="16">
        <f t="shared" si="25"/>
        <v>2001909</v>
      </c>
      <c r="Q306" s="22">
        <f t="shared" si="26"/>
        <v>2001909</v>
      </c>
      <c r="R306" t="b">
        <f t="shared" si="27"/>
        <v>1</v>
      </c>
    </row>
    <row r="307" spans="1:18" ht="15.75" x14ac:dyDescent="0.3">
      <c r="A307" s="18">
        <f t="shared" si="28"/>
        <v>44133</v>
      </c>
      <c r="B307" s="19">
        <v>1570888</v>
      </c>
      <c r="C307" s="20" t="str">
        <f t="shared" si="24"/>
        <v>USG (US gallons)</v>
      </c>
      <c r="D307" s="21" t="str">
        <f>VLOOKUP(WEEKDAY(A307),[1]weekday!$A$2:$B$8,2,0)</f>
        <v>Thu</v>
      </c>
      <c r="E307" s="17">
        <v>303</v>
      </c>
      <c r="F307" s="18">
        <f t="shared" si="29"/>
        <v>44133</v>
      </c>
      <c r="G307" s="16">
        <v>906888</v>
      </c>
      <c r="H307" s="16">
        <v>0</v>
      </c>
      <c r="I307" s="16">
        <v>0</v>
      </c>
      <c r="J307" s="16">
        <v>0</v>
      </c>
      <c r="K307" s="16">
        <v>0</v>
      </c>
      <c r="L307" s="16">
        <v>664000</v>
      </c>
      <c r="M307" s="16">
        <v>0</v>
      </c>
      <c r="N307" s="16">
        <v>0</v>
      </c>
      <c r="O307" s="16">
        <v>0</v>
      </c>
      <c r="P307" s="16">
        <f t="shared" si="25"/>
        <v>1570888</v>
      </c>
      <c r="Q307" s="22">
        <f t="shared" si="26"/>
        <v>1570888</v>
      </c>
      <c r="R307" t="b">
        <f t="shared" si="27"/>
        <v>1</v>
      </c>
    </row>
    <row r="308" spans="1:18" ht="15.75" x14ac:dyDescent="0.3">
      <c r="A308" s="18">
        <f t="shared" si="28"/>
        <v>44134</v>
      </c>
      <c r="B308" s="19">
        <v>1646647</v>
      </c>
      <c r="C308" s="20" t="str">
        <f t="shared" si="24"/>
        <v>USG (US gallons)</v>
      </c>
      <c r="D308" s="21" t="str">
        <f>VLOOKUP(WEEKDAY(A308),[1]weekday!$A$2:$B$8,2,0)</f>
        <v>Fri</v>
      </c>
      <c r="E308" s="17">
        <v>304</v>
      </c>
      <c r="F308" s="18">
        <f t="shared" si="29"/>
        <v>44134</v>
      </c>
      <c r="G308" s="16">
        <v>990647</v>
      </c>
      <c r="H308" s="16">
        <v>0</v>
      </c>
      <c r="I308" s="16">
        <v>0</v>
      </c>
      <c r="J308" s="16">
        <v>0</v>
      </c>
      <c r="K308" s="16">
        <v>0</v>
      </c>
      <c r="L308" s="16">
        <v>656000</v>
      </c>
      <c r="M308" s="16">
        <v>0</v>
      </c>
      <c r="N308" s="16">
        <v>0</v>
      </c>
      <c r="O308" s="16">
        <v>0</v>
      </c>
      <c r="P308" s="16">
        <f t="shared" si="25"/>
        <v>1646647</v>
      </c>
      <c r="Q308" s="22">
        <f t="shared" si="26"/>
        <v>1646647</v>
      </c>
      <c r="R308" t="b">
        <f t="shared" si="27"/>
        <v>1</v>
      </c>
    </row>
    <row r="309" spans="1:18" ht="15.75" x14ac:dyDescent="0.3">
      <c r="A309" s="18">
        <f t="shared" si="28"/>
        <v>44135</v>
      </c>
      <c r="B309" s="19">
        <v>1319902</v>
      </c>
      <c r="C309" s="20" t="str">
        <f t="shared" si="24"/>
        <v>USG (US gallons)</v>
      </c>
      <c r="D309" s="21" t="str">
        <f>VLOOKUP(WEEKDAY(A309),[1]weekday!$A$2:$B$8,2,0)</f>
        <v>Sat</v>
      </c>
      <c r="E309" s="17">
        <v>305</v>
      </c>
      <c r="F309" s="18">
        <f t="shared" si="29"/>
        <v>44135</v>
      </c>
      <c r="G309" s="16">
        <v>871902</v>
      </c>
      <c r="H309" s="16">
        <v>0</v>
      </c>
      <c r="I309" s="16">
        <v>0</v>
      </c>
      <c r="J309" s="16">
        <v>0</v>
      </c>
      <c r="K309" s="16">
        <v>0</v>
      </c>
      <c r="L309" s="16">
        <v>448000</v>
      </c>
      <c r="M309" s="16">
        <v>0</v>
      </c>
      <c r="N309" s="16">
        <v>0</v>
      </c>
      <c r="O309" s="16">
        <v>0</v>
      </c>
      <c r="P309" s="16">
        <f t="shared" si="25"/>
        <v>1319902</v>
      </c>
      <c r="Q309" s="22">
        <f t="shared" si="26"/>
        <v>1319902</v>
      </c>
      <c r="R309" t="b">
        <f t="shared" si="27"/>
        <v>1</v>
      </c>
    </row>
    <row r="310" spans="1:18" ht="15.75" x14ac:dyDescent="0.3">
      <c r="A310" s="18">
        <f t="shared" si="28"/>
        <v>44136</v>
      </c>
      <c r="B310" s="19">
        <v>2138849.0000001853</v>
      </c>
      <c r="C310" s="20" t="str">
        <f t="shared" si="24"/>
        <v>USG (US gallons)</v>
      </c>
      <c r="D310" s="21" t="str">
        <f>VLOOKUP(WEEKDAY(A310),[1]weekday!$A$2:$B$8,2,0)</f>
        <v>Sun</v>
      </c>
      <c r="E310" s="17">
        <v>306</v>
      </c>
      <c r="F310" s="18">
        <f t="shared" si="29"/>
        <v>44136</v>
      </c>
      <c r="G310" s="16">
        <v>873849</v>
      </c>
      <c r="H310" s="16">
        <v>646000.00000018557</v>
      </c>
      <c r="I310" s="16">
        <v>0</v>
      </c>
      <c r="J310" s="16">
        <v>0</v>
      </c>
      <c r="K310" s="16">
        <v>0</v>
      </c>
      <c r="L310" s="16">
        <v>619000</v>
      </c>
      <c r="M310" s="16">
        <v>0</v>
      </c>
      <c r="N310" s="16">
        <v>0</v>
      </c>
      <c r="O310" s="16">
        <v>0</v>
      </c>
      <c r="P310" s="16">
        <f t="shared" si="25"/>
        <v>2138849.0000001853</v>
      </c>
      <c r="Q310" s="22">
        <f t="shared" si="26"/>
        <v>2138849.0000001853</v>
      </c>
      <c r="R310" t="b">
        <f t="shared" si="27"/>
        <v>1</v>
      </c>
    </row>
    <row r="311" spans="1:18" ht="15.75" x14ac:dyDescent="0.3">
      <c r="A311" s="18">
        <f t="shared" si="28"/>
        <v>44137</v>
      </c>
      <c r="B311" s="19">
        <v>1621100</v>
      </c>
      <c r="C311" s="20" t="str">
        <f t="shared" si="24"/>
        <v>USG (US gallons)</v>
      </c>
      <c r="D311" s="21" t="str">
        <f>VLOOKUP(WEEKDAY(A311),[1]weekday!$A$2:$B$8,2,0)</f>
        <v>Mon</v>
      </c>
      <c r="E311" s="17">
        <v>307</v>
      </c>
      <c r="F311" s="18">
        <f t="shared" si="29"/>
        <v>44137</v>
      </c>
      <c r="G311" s="16">
        <v>1000100</v>
      </c>
      <c r="H311" s="16">
        <v>0</v>
      </c>
      <c r="I311" s="16">
        <v>0</v>
      </c>
      <c r="J311" s="16">
        <v>0</v>
      </c>
      <c r="K311" s="16">
        <v>0</v>
      </c>
      <c r="L311" s="16">
        <v>621000</v>
      </c>
      <c r="M311" s="16">
        <v>0</v>
      </c>
      <c r="N311" s="16">
        <v>0</v>
      </c>
      <c r="O311" s="16">
        <v>0</v>
      </c>
      <c r="P311" s="16">
        <f t="shared" si="25"/>
        <v>1621100</v>
      </c>
      <c r="Q311" s="22">
        <f t="shared" si="26"/>
        <v>1621100</v>
      </c>
      <c r="R311" t="b">
        <f t="shared" si="27"/>
        <v>1</v>
      </c>
    </row>
    <row r="312" spans="1:18" ht="15.75" x14ac:dyDescent="0.3">
      <c r="A312" s="18">
        <f t="shared" si="28"/>
        <v>44138</v>
      </c>
      <c r="B312" s="19">
        <v>1699048.0000000072</v>
      </c>
      <c r="C312" s="20" t="str">
        <f t="shared" si="24"/>
        <v>USG (US gallons)</v>
      </c>
      <c r="D312" s="21" t="str">
        <f>VLOOKUP(WEEKDAY(A312),[1]weekday!$A$2:$B$8,2,0)</f>
        <v>Tue</v>
      </c>
      <c r="E312" s="17">
        <v>308</v>
      </c>
      <c r="F312" s="18">
        <f t="shared" si="29"/>
        <v>44138</v>
      </c>
      <c r="G312" s="16">
        <v>801048</v>
      </c>
      <c r="H312" s="16">
        <v>317000.00000000728</v>
      </c>
      <c r="I312" s="16">
        <v>0</v>
      </c>
      <c r="J312" s="16">
        <v>0</v>
      </c>
      <c r="K312" s="16">
        <v>0</v>
      </c>
      <c r="L312" s="16">
        <v>581000</v>
      </c>
      <c r="M312" s="16">
        <v>0</v>
      </c>
      <c r="N312" s="16">
        <v>0</v>
      </c>
      <c r="O312" s="16">
        <v>0</v>
      </c>
      <c r="P312" s="16">
        <f t="shared" si="25"/>
        <v>1699048.0000000072</v>
      </c>
      <c r="Q312" s="22">
        <f t="shared" si="26"/>
        <v>1699048.0000000072</v>
      </c>
      <c r="R312" t="b">
        <f t="shared" si="27"/>
        <v>1</v>
      </c>
    </row>
    <row r="313" spans="1:18" ht="15.75" x14ac:dyDescent="0.3">
      <c r="A313" s="18">
        <f t="shared" si="28"/>
        <v>44139</v>
      </c>
      <c r="B313" s="19">
        <v>2122846.9999998184</v>
      </c>
      <c r="C313" s="20" t="str">
        <f t="shared" si="24"/>
        <v>USG (US gallons)</v>
      </c>
      <c r="D313" s="21" t="str">
        <f>VLOOKUP(WEEKDAY(A313),[1]weekday!$A$2:$B$8,2,0)</f>
        <v>Wed</v>
      </c>
      <c r="E313" s="17">
        <v>309</v>
      </c>
      <c r="F313" s="18">
        <f t="shared" si="29"/>
        <v>44139</v>
      </c>
      <c r="G313" s="16">
        <v>898847</v>
      </c>
      <c r="H313" s="16">
        <v>574999.99999981816</v>
      </c>
      <c r="I313" s="16">
        <v>0</v>
      </c>
      <c r="J313" s="16">
        <v>0</v>
      </c>
      <c r="K313" s="16">
        <v>0</v>
      </c>
      <c r="L313" s="16">
        <v>649000</v>
      </c>
      <c r="M313" s="16">
        <v>0</v>
      </c>
      <c r="N313" s="16">
        <v>0</v>
      </c>
      <c r="O313" s="16">
        <v>0</v>
      </c>
      <c r="P313" s="16">
        <f t="shared" si="25"/>
        <v>2122846.9999998184</v>
      </c>
      <c r="Q313" s="22">
        <f t="shared" si="26"/>
        <v>2122846.9999998184</v>
      </c>
      <c r="R313" t="b">
        <f t="shared" si="27"/>
        <v>1</v>
      </c>
    </row>
    <row r="314" spans="1:18" ht="15.75" x14ac:dyDescent="0.3">
      <c r="A314" s="18">
        <f t="shared" si="28"/>
        <v>44140</v>
      </c>
      <c r="B314" s="19">
        <v>1322337.99999976</v>
      </c>
      <c r="C314" s="20" t="str">
        <f t="shared" si="24"/>
        <v>USG (US gallons)</v>
      </c>
      <c r="D314" s="21" t="str">
        <f>VLOOKUP(WEEKDAY(A314),[1]weekday!$A$2:$B$8,2,0)</f>
        <v>Thu</v>
      </c>
      <c r="E314" s="17">
        <v>310</v>
      </c>
      <c r="F314" s="18">
        <f t="shared" si="29"/>
        <v>44140</v>
      </c>
      <c r="G314" s="16">
        <v>892338</v>
      </c>
      <c r="H314" s="16">
        <v>163999.99999975989</v>
      </c>
      <c r="I314" s="16">
        <v>0</v>
      </c>
      <c r="J314" s="16">
        <v>0</v>
      </c>
      <c r="K314" s="16">
        <v>0</v>
      </c>
      <c r="L314" s="16">
        <v>266000</v>
      </c>
      <c r="M314" s="16">
        <v>0</v>
      </c>
      <c r="N314" s="16">
        <v>0</v>
      </c>
      <c r="O314" s="16">
        <v>0</v>
      </c>
      <c r="P314" s="16">
        <f t="shared" si="25"/>
        <v>1322337.99999976</v>
      </c>
      <c r="Q314" s="22">
        <f t="shared" si="26"/>
        <v>1322337.99999976</v>
      </c>
      <c r="R314" t="b">
        <f t="shared" si="27"/>
        <v>1</v>
      </c>
    </row>
    <row r="315" spans="1:18" ht="15.75" x14ac:dyDescent="0.3">
      <c r="A315" s="18">
        <f t="shared" si="28"/>
        <v>44141</v>
      </c>
      <c r="B315" s="19">
        <v>2137448.0000003348</v>
      </c>
      <c r="C315" s="20" t="str">
        <f t="shared" si="24"/>
        <v>USG (US gallons)</v>
      </c>
      <c r="D315" s="21" t="str">
        <f>VLOOKUP(WEEKDAY(A315),[1]weekday!$A$2:$B$8,2,0)</f>
        <v>Fri</v>
      </c>
      <c r="E315" s="17">
        <v>311</v>
      </c>
      <c r="F315" s="18">
        <f t="shared" si="29"/>
        <v>44141</v>
      </c>
      <c r="G315" s="16">
        <v>1000448</v>
      </c>
      <c r="H315" s="16">
        <v>582000.00000033469</v>
      </c>
      <c r="I315" s="16">
        <v>0</v>
      </c>
      <c r="J315" s="16">
        <v>0</v>
      </c>
      <c r="K315" s="16">
        <v>0</v>
      </c>
      <c r="L315" s="16">
        <v>555000</v>
      </c>
      <c r="M315" s="16">
        <v>0</v>
      </c>
      <c r="N315" s="16">
        <v>0</v>
      </c>
      <c r="O315" s="16">
        <v>0</v>
      </c>
      <c r="P315" s="16">
        <f t="shared" si="25"/>
        <v>2137448.0000003348</v>
      </c>
      <c r="Q315" s="22">
        <f t="shared" si="26"/>
        <v>2137448.0000003348</v>
      </c>
      <c r="R315" t="b">
        <f t="shared" si="27"/>
        <v>1</v>
      </c>
    </row>
    <row r="316" spans="1:18" ht="15.75" x14ac:dyDescent="0.3">
      <c r="A316" s="18">
        <f t="shared" si="28"/>
        <v>44142</v>
      </c>
      <c r="B316" s="19">
        <v>1312843.9999998873</v>
      </c>
      <c r="C316" s="20" t="str">
        <f t="shared" si="24"/>
        <v>USG (US gallons)</v>
      </c>
      <c r="D316" s="21" t="str">
        <f>VLOOKUP(WEEKDAY(A316),[1]weekday!$A$2:$B$8,2,0)</f>
        <v>Sat</v>
      </c>
      <c r="E316" s="17">
        <v>312</v>
      </c>
      <c r="F316" s="18">
        <f t="shared" si="29"/>
        <v>44142</v>
      </c>
      <c r="G316" s="16">
        <v>810844</v>
      </c>
      <c r="H316" s="16">
        <v>148999.99999988722</v>
      </c>
      <c r="I316" s="16">
        <v>0</v>
      </c>
      <c r="J316" s="16">
        <v>0</v>
      </c>
      <c r="K316" s="16">
        <v>0</v>
      </c>
      <c r="L316" s="16">
        <v>353000</v>
      </c>
      <c r="M316" s="16">
        <v>0</v>
      </c>
      <c r="N316" s="16">
        <v>0</v>
      </c>
      <c r="O316" s="16">
        <v>0</v>
      </c>
      <c r="P316" s="16">
        <f t="shared" si="25"/>
        <v>1312843.9999998873</v>
      </c>
      <c r="Q316" s="22">
        <f t="shared" si="26"/>
        <v>1312843.9999998873</v>
      </c>
      <c r="R316" t="b">
        <f t="shared" si="27"/>
        <v>1</v>
      </c>
    </row>
    <row r="317" spans="1:18" ht="15.75" x14ac:dyDescent="0.3">
      <c r="A317" s="18">
        <f t="shared" si="28"/>
        <v>44143</v>
      </c>
      <c r="B317" s="19">
        <v>2070498.9999997781</v>
      </c>
      <c r="C317" s="20" t="str">
        <f t="shared" si="24"/>
        <v>USG (US gallons)</v>
      </c>
      <c r="D317" s="21" t="str">
        <f>VLOOKUP(WEEKDAY(A317),[1]weekday!$A$2:$B$8,2,0)</f>
        <v>Sun</v>
      </c>
      <c r="E317" s="17">
        <v>313</v>
      </c>
      <c r="F317" s="18">
        <f t="shared" si="29"/>
        <v>44143</v>
      </c>
      <c r="G317" s="16">
        <v>902499</v>
      </c>
      <c r="H317" s="16">
        <v>643999.99999977811</v>
      </c>
      <c r="I317" s="16">
        <v>0</v>
      </c>
      <c r="J317" s="16">
        <v>0</v>
      </c>
      <c r="K317" s="16">
        <v>0</v>
      </c>
      <c r="L317" s="16">
        <v>524000</v>
      </c>
      <c r="M317" s="16">
        <v>0</v>
      </c>
      <c r="N317" s="16">
        <v>0</v>
      </c>
      <c r="O317" s="16">
        <v>0</v>
      </c>
      <c r="P317" s="16">
        <f t="shared" si="25"/>
        <v>2070498.9999997781</v>
      </c>
      <c r="Q317" s="22">
        <f t="shared" si="26"/>
        <v>2070498.9999997781</v>
      </c>
      <c r="R317" t="b">
        <f t="shared" si="27"/>
        <v>1</v>
      </c>
    </row>
    <row r="318" spans="1:18" ht="15.75" x14ac:dyDescent="0.3">
      <c r="A318" s="18">
        <f t="shared" si="28"/>
        <v>44144</v>
      </c>
      <c r="B318" s="19">
        <v>1356934</v>
      </c>
      <c r="C318" s="20" t="str">
        <f t="shared" si="24"/>
        <v>USG (US gallons)</v>
      </c>
      <c r="D318" s="21" t="str">
        <f>VLOOKUP(WEEKDAY(A318),[1]weekday!$A$2:$B$8,2,0)</f>
        <v>Mon</v>
      </c>
      <c r="E318" s="17">
        <v>314</v>
      </c>
      <c r="F318" s="18">
        <f t="shared" si="29"/>
        <v>44144</v>
      </c>
      <c r="G318" s="16">
        <v>900934</v>
      </c>
      <c r="H318" s="16">
        <v>0</v>
      </c>
      <c r="I318" s="16">
        <v>0</v>
      </c>
      <c r="J318" s="16">
        <v>0</v>
      </c>
      <c r="K318" s="16">
        <v>0</v>
      </c>
      <c r="L318" s="16">
        <v>456000</v>
      </c>
      <c r="M318" s="16">
        <v>0</v>
      </c>
      <c r="N318" s="16">
        <v>0</v>
      </c>
      <c r="O318" s="16">
        <v>0</v>
      </c>
      <c r="P318" s="16">
        <f t="shared" si="25"/>
        <v>1356934</v>
      </c>
      <c r="Q318" s="22">
        <f t="shared" si="26"/>
        <v>1356934</v>
      </c>
      <c r="R318" t="b">
        <f t="shared" si="27"/>
        <v>1</v>
      </c>
    </row>
    <row r="319" spans="1:18" ht="15.75" x14ac:dyDescent="0.3">
      <c r="A319" s="18">
        <f t="shared" si="28"/>
        <v>44145</v>
      </c>
      <c r="B319" s="19">
        <v>1402045</v>
      </c>
      <c r="C319" s="20" t="str">
        <f t="shared" si="24"/>
        <v>USG (US gallons)</v>
      </c>
      <c r="D319" s="21" t="str">
        <f>VLOOKUP(WEEKDAY(A319),[1]weekday!$A$2:$B$8,2,0)</f>
        <v>Tue</v>
      </c>
      <c r="E319" s="17">
        <v>315</v>
      </c>
      <c r="F319" s="18">
        <f t="shared" si="29"/>
        <v>44145</v>
      </c>
      <c r="G319" s="16">
        <v>995045</v>
      </c>
      <c r="H319" s="16">
        <v>0</v>
      </c>
      <c r="I319" s="16">
        <v>0</v>
      </c>
      <c r="J319" s="16">
        <v>0</v>
      </c>
      <c r="K319" s="16">
        <v>0</v>
      </c>
      <c r="L319" s="16">
        <v>407000</v>
      </c>
      <c r="M319" s="16">
        <v>0</v>
      </c>
      <c r="N319" s="16">
        <v>0</v>
      </c>
      <c r="O319" s="16">
        <v>0</v>
      </c>
      <c r="P319" s="16">
        <f t="shared" si="25"/>
        <v>1402045</v>
      </c>
      <c r="Q319" s="22">
        <f t="shared" si="26"/>
        <v>1402045</v>
      </c>
      <c r="R319" t="b">
        <f t="shared" si="27"/>
        <v>1</v>
      </c>
    </row>
    <row r="320" spans="1:18" ht="15.75" x14ac:dyDescent="0.3">
      <c r="A320" s="18">
        <f t="shared" si="28"/>
        <v>44146</v>
      </c>
      <c r="B320" s="19">
        <v>1223987</v>
      </c>
      <c r="C320" s="20" t="str">
        <f t="shared" si="24"/>
        <v>USG (US gallons)</v>
      </c>
      <c r="D320" s="21" t="str">
        <f>VLOOKUP(WEEKDAY(A320),[1]weekday!$A$2:$B$8,2,0)</f>
        <v>Wed</v>
      </c>
      <c r="E320" s="17">
        <v>316</v>
      </c>
      <c r="F320" s="18">
        <f t="shared" si="29"/>
        <v>44146</v>
      </c>
      <c r="G320" s="16">
        <v>804987</v>
      </c>
      <c r="H320" s="16">
        <v>0</v>
      </c>
      <c r="I320" s="16">
        <v>0</v>
      </c>
      <c r="J320" s="16">
        <v>0</v>
      </c>
      <c r="K320" s="16">
        <v>0</v>
      </c>
      <c r="L320" s="16">
        <v>419000</v>
      </c>
      <c r="M320" s="16">
        <v>0</v>
      </c>
      <c r="N320" s="16">
        <v>0</v>
      </c>
      <c r="O320" s="16">
        <v>0</v>
      </c>
      <c r="P320" s="16">
        <f t="shared" si="25"/>
        <v>1223987</v>
      </c>
      <c r="Q320" s="22">
        <f t="shared" si="26"/>
        <v>1223987</v>
      </c>
      <c r="R320" t="b">
        <f t="shared" si="27"/>
        <v>1</v>
      </c>
    </row>
    <row r="321" spans="1:18" ht="15.75" x14ac:dyDescent="0.3">
      <c r="A321" s="18">
        <f t="shared" si="28"/>
        <v>44147</v>
      </c>
      <c r="B321" s="19">
        <v>1112715</v>
      </c>
      <c r="C321" s="20" t="str">
        <f t="shared" si="24"/>
        <v>USG (US gallons)</v>
      </c>
      <c r="D321" s="21" t="str">
        <f>VLOOKUP(WEEKDAY(A321),[1]weekday!$A$2:$B$8,2,0)</f>
        <v>Thu</v>
      </c>
      <c r="E321" s="17">
        <v>317</v>
      </c>
      <c r="F321" s="18">
        <f t="shared" si="29"/>
        <v>44147</v>
      </c>
      <c r="G321" s="16">
        <v>862715</v>
      </c>
      <c r="H321" s="16">
        <v>0</v>
      </c>
      <c r="I321" s="16">
        <v>0</v>
      </c>
      <c r="J321" s="16">
        <v>0</v>
      </c>
      <c r="K321" s="16">
        <v>0</v>
      </c>
      <c r="L321" s="16">
        <v>250000</v>
      </c>
      <c r="M321" s="16">
        <v>0</v>
      </c>
      <c r="N321" s="16">
        <v>0</v>
      </c>
      <c r="O321" s="16">
        <v>0</v>
      </c>
      <c r="P321" s="16">
        <f t="shared" si="25"/>
        <v>1112715</v>
      </c>
      <c r="Q321" s="22">
        <f t="shared" si="26"/>
        <v>1112715</v>
      </c>
      <c r="R321" t="b">
        <f t="shared" si="27"/>
        <v>1</v>
      </c>
    </row>
    <row r="322" spans="1:18" ht="15.75" x14ac:dyDescent="0.3">
      <c r="A322" s="18">
        <f t="shared" si="28"/>
        <v>44148</v>
      </c>
      <c r="B322" s="19">
        <v>1284390</v>
      </c>
      <c r="C322" s="20" t="str">
        <f t="shared" si="24"/>
        <v>USG (US gallons)</v>
      </c>
      <c r="D322" s="21" t="str">
        <f>VLOOKUP(WEEKDAY(A322),[1]weekday!$A$2:$B$8,2,0)</f>
        <v>Fri</v>
      </c>
      <c r="E322" s="17">
        <v>318</v>
      </c>
      <c r="F322" s="18">
        <f t="shared" si="29"/>
        <v>44148</v>
      </c>
      <c r="G322" s="16">
        <v>906390</v>
      </c>
      <c r="H322" s="16">
        <v>0</v>
      </c>
      <c r="I322" s="16">
        <v>0</v>
      </c>
      <c r="J322" s="16">
        <v>0</v>
      </c>
      <c r="K322" s="16">
        <v>0</v>
      </c>
      <c r="L322" s="16">
        <v>378000</v>
      </c>
      <c r="M322" s="16">
        <v>0</v>
      </c>
      <c r="N322" s="16">
        <v>0</v>
      </c>
      <c r="O322" s="16">
        <v>0</v>
      </c>
      <c r="P322" s="16">
        <f t="shared" si="25"/>
        <v>1284390</v>
      </c>
      <c r="Q322" s="22">
        <f t="shared" si="26"/>
        <v>1284390</v>
      </c>
      <c r="R322" t="b">
        <f t="shared" si="27"/>
        <v>1</v>
      </c>
    </row>
    <row r="323" spans="1:18" ht="15.75" x14ac:dyDescent="0.3">
      <c r="A323" s="18">
        <f t="shared" si="28"/>
        <v>44149</v>
      </c>
      <c r="B323" s="19">
        <v>1092755</v>
      </c>
      <c r="C323" s="20" t="str">
        <f t="shared" si="24"/>
        <v>USG (US gallons)</v>
      </c>
      <c r="D323" s="21" t="str">
        <f>VLOOKUP(WEEKDAY(A323),[1]weekday!$A$2:$B$8,2,0)</f>
        <v>Sat</v>
      </c>
      <c r="E323" s="17">
        <v>319</v>
      </c>
      <c r="F323" s="18">
        <f t="shared" si="29"/>
        <v>44149</v>
      </c>
      <c r="G323" s="16">
        <v>882755</v>
      </c>
      <c r="H323" s="16">
        <v>0</v>
      </c>
      <c r="I323" s="16">
        <v>0</v>
      </c>
      <c r="J323" s="16">
        <v>0</v>
      </c>
      <c r="K323" s="16">
        <v>0</v>
      </c>
      <c r="L323" s="16">
        <v>210000</v>
      </c>
      <c r="M323" s="16">
        <v>0</v>
      </c>
      <c r="N323" s="16">
        <v>0</v>
      </c>
      <c r="O323" s="16">
        <v>0</v>
      </c>
      <c r="P323" s="16">
        <f t="shared" si="25"/>
        <v>1092755</v>
      </c>
      <c r="Q323" s="22">
        <f t="shared" si="26"/>
        <v>1092755</v>
      </c>
      <c r="R323" t="b">
        <f t="shared" si="27"/>
        <v>1</v>
      </c>
    </row>
    <row r="324" spans="1:18" ht="15.75" x14ac:dyDescent="0.3">
      <c r="A324" s="18">
        <f t="shared" si="28"/>
        <v>44150</v>
      </c>
      <c r="B324" s="19">
        <v>1358000</v>
      </c>
      <c r="C324" s="20" t="str">
        <f t="shared" si="24"/>
        <v>USG (US gallons)</v>
      </c>
      <c r="D324" s="21" t="str">
        <f>VLOOKUP(WEEKDAY(A324),[1]weekday!$A$2:$B$8,2,0)</f>
        <v>Sun</v>
      </c>
      <c r="E324" s="17">
        <v>320</v>
      </c>
      <c r="F324" s="18">
        <f t="shared" si="29"/>
        <v>44150</v>
      </c>
      <c r="G324" s="16">
        <v>897000</v>
      </c>
      <c r="H324" s="16">
        <v>0</v>
      </c>
      <c r="I324" s="16">
        <v>0</v>
      </c>
      <c r="J324" s="16">
        <v>0</v>
      </c>
      <c r="K324" s="16">
        <v>0</v>
      </c>
      <c r="L324" s="16">
        <v>461000</v>
      </c>
      <c r="M324" s="16">
        <v>0</v>
      </c>
      <c r="N324" s="16">
        <v>0</v>
      </c>
      <c r="O324" s="16">
        <v>0</v>
      </c>
      <c r="P324" s="16">
        <f t="shared" si="25"/>
        <v>1358000</v>
      </c>
      <c r="Q324" s="22">
        <f t="shared" si="26"/>
        <v>1358000</v>
      </c>
      <c r="R324" t="b">
        <f t="shared" si="27"/>
        <v>1</v>
      </c>
    </row>
    <row r="325" spans="1:18" ht="15.75" x14ac:dyDescent="0.3">
      <c r="A325" s="18">
        <f t="shared" si="28"/>
        <v>44151</v>
      </c>
      <c r="B325" s="19">
        <v>1080581</v>
      </c>
      <c r="C325" s="20" t="str">
        <f t="shared" ref="C325:C369" si="30">the_units</f>
        <v>USG (US gallons)</v>
      </c>
      <c r="D325" s="21" t="str">
        <f>VLOOKUP(WEEKDAY(A325),[1]weekday!$A$2:$B$8,2,0)</f>
        <v>Mon</v>
      </c>
      <c r="E325" s="17">
        <v>321</v>
      </c>
      <c r="F325" s="18">
        <f t="shared" si="29"/>
        <v>44151</v>
      </c>
      <c r="G325" s="16">
        <v>674581</v>
      </c>
      <c r="H325" s="16">
        <v>0</v>
      </c>
      <c r="I325" s="16">
        <v>0</v>
      </c>
      <c r="J325" s="16">
        <v>0</v>
      </c>
      <c r="K325" s="16">
        <v>0</v>
      </c>
      <c r="L325" s="16">
        <v>406000</v>
      </c>
      <c r="M325" s="16">
        <v>0</v>
      </c>
      <c r="N325" s="16">
        <v>0</v>
      </c>
      <c r="O325" s="16">
        <v>0</v>
      </c>
      <c r="P325" s="16">
        <f t="shared" si="25"/>
        <v>1080581</v>
      </c>
      <c r="Q325" s="22">
        <f t="shared" si="26"/>
        <v>1080581</v>
      </c>
      <c r="R325" t="b">
        <f t="shared" si="27"/>
        <v>1</v>
      </c>
    </row>
    <row r="326" spans="1:18" ht="15.75" x14ac:dyDescent="0.3">
      <c r="A326" s="18">
        <f t="shared" si="28"/>
        <v>44152</v>
      </c>
      <c r="B326" s="19">
        <v>1550501</v>
      </c>
      <c r="C326" s="20" t="str">
        <f t="shared" si="30"/>
        <v>USG (US gallons)</v>
      </c>
      <c r="D326" s="21" t="str">
        <f>VLOOKUP(WEEKDAY(A326),[1]weekday!$A$2:$B$8,2,0)</f>
        <v>Tue</v>
      </c>
      <c r="E326" s="17">
        <v>322</v>
      </c>
      <c r="F326" s="18">
        <f t="shared" si="29"/>
        <v>44152</v>
      </c>
      <c r="G326" s="16">
        <v>1124501</v>
      </c>
      <c r="H326" s="16">
        <v>0</v>
      </c>
      <c r="I326" s="16">
        <v>0</v>
      </c>
      <c r="J326" s="16">
        <v>0</v>
      </c>
      <c r="K326" s="16">
        <v>0</v>
      </c>
      <c r="L326" s="16">
        <v>426000</v>
      </c>
      <c r="M326" s="16">
        <v>0</v>
      </c>
      <c r="N326" s="16">
        <v>0</v>
      </c>
      <c r="O326" s="16">
        <v>0</v>
      </c>
      <c r="P326" s="16">
        <f t="shared" ref="P326:P369" si="31">SUM(G326:O326)</f>
        <v>1550501</v>
      </c>
      <c r="Q326" s="22">
        <f t="shared" ref="Q326:Q370" si="32">SUM(G326:O326)</f>
        <v>1550501</v>
      </c>
      <c r="R326" t="b">
        <f t="shared" ref="R326:R370" si="33">P326=Q326</f>
        <v>1</v>
      </c>
    </row>
    <row r="327" spans="1:18" ht="15.75" x14ac:dyDescent="0.3">
      <c r="A327" s="18">
        <f t="shared" ref="A327:A369" si="34">A326+1</f>
        <v>44153</v>
      </c>
      <c r="B327" s="19">
        <v>1119839</v>
      </c>
      <c r="C327" s="20" t="str">
        <f t="shared" si="30"/>
        <v>USG (US gallons)</v>
      </c>
      <c r="D327" s="21" t="str">
        <f>VLOOKUP(WEEKDAY(A327),[1]weekday!$A$2:$B$8,2,0)</f>
        <v>Wed</v>
      </c>
      <c r="E327" s="17">
        <v>323</v>
      </c>
      <c r="F327" s="18">
        <f t="shared" ref="F327:F369" si="35">F326+1</f>
        <v>44153</v>
      </c>
      <c r="G327" s="16">
        <v>887839</v>
      </c>
      <c r="H327" s="16">
        <v>0</v>
      </c>
      <c r="I327" s="16">
        <v>0</v>
      </c>
      <c r="J327" s="16">
        <v>0</v>
      </c>
      <c r="K327" s="16">
        <v>0</v>
      </c>
      <c r="L327" s="16">
        <v>232000</v>
      </c>
      <c r="M327" s="16">
        <v>0</v>
      </c>
      <c r="N327" s="16">
        <v>0</v>
      </c>
      <c r="O327" s="16">
        <v>0</v>
      </c>
      <c r="P327" s="16">
        <f t="shared" si="31"/>
        <v>1119839</v>
      </c>
      <c r="Q327" s="34">
        <f t="shared" si="32"/>
        <v>1119839</v>
      </c>
      <c r="R327" t="b">
        <f t="shared" si="33"/>
        <v>1</v>
      </c>
    </row>
    <row r="328" spans="1:18" ht="15.75" x14ac:dyDescent="0.3">
      <c r="A328" s="18">
        <f t="shared" si="34"/>
        <v>44154</v>
      </c>
      <c r="B328" s="19">
        <v>1360009</v>
      </c>
      <c r="C328" s="20" t="str">
        <f t="shared" si="30"/>
        <v>USG (US gallons)</v>
      </c>
      <c r="D328" s="21" t="str">
        <f>VLOOKUP(WEEKDAY(A328),[1]weekday!$A$2:$B$8,2,0)</f>
        <v>Thu</v>
      </c>
      <c r="E328" s="17">
        <v>324</v>
      </c>
      <c r="F328" s="18">
        <f t="shared" si="35"/>
        <v>44154</v>
      </c>
      <c r="G328" s="16">
        <v>827009</v>
      </c>
      <c r="H328" s="16">
        <v>0</v>
      </c>
      <c r="I328" s="16">
        <v>0</v>
      </c>
      <c r="J328" s="16">
        <v>0</v>
      </c>
      <c r="K328" s="16">
        <v>0</v>
      </c>
      <c r="L328" s="16">
        <v>533000</v>
      </c>
      <c r="M328" s="16">
        <v>0</v>
      </c>
      <c r="N328" s="16">
        <v>0</v>
      </c>
      <c r="O328" s="16">
        <v>0</v>
      </c>
      <c r="P328" s="16">
        <f t="shared" si="31"/>
        <v>1360009</v>
      </c>
      <c r="Q328" s="34">
        <f t="shared" si="32"/>
        <v>1360009</v>
      </c>
      <c r="R328" t="b">
        <f t="shared" si="33"/>
        <v>1</v>
      </c>
    </row>
    <row r="329" spans="1:18" ht="15.75" x14ac:dyDescent="0.3">
      <c r="A329" s="18">
        <f t="shared" si="34"/>
        <v>44155</v>
      </c>
      <c r="B329" s="19">
        <v>1566870</v>
      </c>
      <c r="C329" s="20" t="str">
        <f t="shared" si="30"/>
        <v>USG (US gallons)</v>
      </c>
      <c r="D329" s="21" t="str">
        <f>VLOOKUP(WEEKDAY(A329),[1]weekday!$A$2:$B$8,2,0)</f>
        <v>Fri</v>
      </c>
      <c r="E329" s="17">
        <v>325</v>
      </c>
      <c r="F329" s="18">
        <f t="shared" si="35"/>
        <v>44155</v>
      </c>
      <c r="G329" s="16">
        <v>1000870</v>
      </c>
      <c r="H329" s="16">
        <v>0</v>
      </c>
      <c r="I329" s="16">
        <v>0</v>
      </c>
      <c r="J329" s="16">
        <v>0</v>
      </c>
      <c r="K329" s="16">
        <v>0</v>
      </c>
      <c r="L329" s="16">
        <v>566000</v>
      </c>
      <c r="M329" s="16">
        <v>0</v>
      </c>
      <c r="N329" s="16">
        <v>0</v>
      </c>
      <c r="O329" s="16">
        <v>0</v>
      </c>
      <c r="P329" s="16">
        <f t="shared" si="31"/>
        <v>1566870</v>
      </c>
      <c r="Q329" s="34">
        <f t="shared" si="32"/>
        <v>1566870</v>
      </c>
      <c r="R329" t="b">
        <f t="shared" si="33"/>
        <v>1</v>
      </c>
    </row>
    <row r="330" spans="1:18" ht="15.75" x14ac:dyDescent="0.3">
      <c r="A330" s="18">
        <f t="shared" si="34"/>
        <v>44156</v>
      </c>
      <c r="B330" s="19">
        <v>880092</v>
      </c>
      <c r="C330" s="20" t="str">
        <f t="shared" si="30"/>
        <v>USG (US gallons)</v>
      </c>
      <c r="D330" s="21" t="str">
        <f>VLOOKUP(WEEKDAY(A330),[1]weekday!$A$2:$B$8,2,0)</f>
        <v>Sat</v>
      </c>
      <c r="E330" s="17">
        <v>326</v>
      </c>
      <c r="F330" s="18">
        <f t="shared" si="35"/>
        <v>44156</v>
      </c>
      <c r="G330" s="16">
        <v>880092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f t="shared" si="31"/>
        <v>880092</v>
      </c>
      <c r="Q330" s="34">
        <f t="shared" si="32"/>
        <v>880092</v>
      </c>
      <c r="R330" t="b">
        <f t="shared" si="33"/>
        <v>1</v>
      </c>
    </row>
    <row r="331" spans="1:18" ht="15.75" x14ac:dyDescent="0.3">
      <c r="A331" s="18">
        <f t="shared" si="34"/>
        <v>44157</v>
      </c>
      <c r="B331" s="19">
        <v>1495217</v>
      </c>
      <c r="C331" s="20" t="str">
        <f t="shared" si="30"/>
        <v>USG (US gallons)</v>
      </c>
      <c r="D331" s="21" t="str">
        <f>VLOOKUP(WEEKDAY(A331),[1]weekday!$A$2:$B$8,2,0)</f>
        <v>Sun</v>
      </c>
      <c r="E331" s="17">
        <v>327</v>
      </c>
      <c r="F331" s="18">
        <f t="shared" si="35"/>
        <v>44157</v>
      </c>
      <c r="G331" s="16">
        <v>896217</v>
      </c>
      <c r="H331" s="16">
        <v>0</v>
      </c>
      <c r="I331" s="16">
        <v>0</v>
      </c>
      <c r="J331" s="16">
        <v>0</v>
      </c>
      <c r="K331" s="16">
        <v>0</v>
      </c>
      <c r="L331" s="16">
        <v>599000</v>
      </c>
      <c r="M331" s="16">
        <v>0</v>
      </c>
      <c r="N331" s="16">
        <v>0</v>
      </c>
      <c r="O331" s="16">
        <v>0</v>
      </c>
      <c r="P331" s="16">
        <f t="shared" si="31"/>
        <v>1495217</v>
      </c>
      <c r="Q331" s="34">
        <f t="shared" si="32"/>
        <v>1495217</v>
      </c>
      <c r="R331" t="b">
        <f t="shared" si="33"/>
        <v>1</v>
      </c>
    </row>
    <row r="332" spans="1:18" ht="15.75" x14ac:dyDescent="0.3">
      <c r="A332" s="18">
        <f t="shared" si="34"/>
        <v>44158</v>
      </c>
      <c r="B332" s="19">
        <v>1515736</v>
      </c>
      <c r="C332" s="20" t="str">
        <f t="shared" si="30"/>
        <v>USG (US gallons)</v>
      </c>
      <c r="D332" s="21" t="str">
        <f>VLOOKUP(WEEKDAY(A332),[1]weekday!$A$2:$B$8,2,0)</f>
        <v>Mon</v>
      </c>
      <c r="E332" s="17">
        <v>328</v>
      </c>
      <c r="F332" s="18">
        <f t="shared" si="35"/>
        <v>44158</v>
      </c>
      <c r="G332" s="16">
        <v>897736</v>
      </c>
      <c r="H332" s="16">
        <v>0</v>
      </c>
      <c r="I332" s="16">
        <v>0</v>
      </c>
      <c r="J332" s="16">
        <v>0</v>
      </c>
      <c r="K332" s="16">
        <v>0</v>
      </c>
      <c r="L332" s="16">
        <v>618000</v>
      </c>
      <c r="M332" s="16">
        <v>0</v>
      </c>
      <c r="N332" s="16">
        <v>0</v>
      </c>
      <c r="O332" s="16">
        <v>0</v>
      </c>
      <c r="P332" s="16">
        <f t="shared" si="31"/>
        <v>1515736</v>
      </c>
      <c r="Q332" s="34">
        <f t="shared" si="32"/>
        <v>1515736</v>
      </c>
      <c r="R332" t="b">
        <f t="shared" si="33"/>
        <v>1</v>
      </c>
    </row>
    <row r="333" spans="1:18" ht="15.75" x14ac:dyDescent="0.3">
      <c r="A333" s="18">
        <f t="shared" si="34"/>
        <v>44159</v>
      </c>
      <c r="B333" s="19">
        <v>1554913</v>
      </c>
      <c r="C333" s="20" t="str">
        <f t="shared" si="30"/>
        <v>USG (US gallons)</v>
      </c>
      <c r="D333" s="21" t="str">
        <f>VLOOKUP(WEEKDAY(A333),[1]weekday!$A$2:$B$8,2,0)</f>
        <v>Tue</v>
      </c>
      <c r="E333" s="17">
        <v>329</v>
      </c>
      <c r="F333" s="18">
        <f t="shared" si="35"/>
        <v>44159</v>
      </c>
      <c r="G333" s="16">
        <v>895913</v>
      </c>
      <c r="H333" s="16">
        <v>0</v>
      </c>
      <c r="I333" s="16">
        <v>0</v>
      </c>
      <c r="J333" s="16">
        <v>0</v>
      </c>
      <c r="K333" s="16">
        <v>0</v>
      </c>
      <c r="L333" s="16">
        <v>659000</v>
      </c>
      <c r="M333" s="16">
        <v>0</v>
      </c>
      <c r="N333" s="16">
        <v>0</v>
      </c>
      <c r="O333" s="16">
        <v>0</v>
      </c>
      <c r="P333" s="16">
        <f t="shared" si="31"/>
        <v>1554913</v>
      </c>
      <c r="Q333" s="34">
        <f t="shared" si="32"/>
        <v>1554913</v>
      </c>
      <c r="R333" t="b">
        <f t="shared" si="33"/>
        <v>1</v>
      </c>
    </row>
    <row r="334" spans="1:18" ht="15.75" x14ac:dyDescent="0.3">
      <c r="A334" s="18">
        <f t="shared" si="34"/>
        <v>44160</v>
      </c>
      <c r="B334" s="19">
        <v>1537503</v>
      </c>
      <c r="C334" s="20" t="str">
        <f t="shared" si="30"/>
        <v>USG (US gallons)</v>
      </c>
      <c r="D334" s="21" t="str">
        <f>VLOOKUP(WEEKDAY(A334),[1]weekday!$A$2:$B$8,2,0)</f>
        <v>Wed</v>
      </c>
      <c r="E334" s="17">
        <v>330</v>
      </c>
      <c r="F334" s="18">
        <f t="shared" si="35"/>
        <v>44160</v>
      </c>
      <c r="G334" s="16">
        <v>1008503</v>
      </c>
      <c r="H334" s="16">
        <v>0</v>
      </c>
      <c r="I334" s="16">
        <v>0</v>
      </c>
      <c r="J334" s="16">
        <v>0</v>
      </c>
      <c r="K334" s="16">
        <v>0</v>
      </c>
      <c r="L334" s="16">
        <v>529000</v>
      </c>
      <c r="M334" s="16">
        <v>0</v>
      </c>
      <c r="N334" s="16">
        <v>0</v>
      </c>
      <c r="O334" s="16">
        <v>0</v>
      </c>
      <c r="P334" s="16">
        <f t="shared" si="31"/>
        <v>1537503</v>
      </c>
      <c r="Q334" s="34">
        <f t="shared" si="32"/>
        <v>1537503</v>
      </c>
      <c r="R334" t="b">
        <f t="shared" si="33"/>
        <v>1</v>
      </c>
    </row>
    <row r="335" spans="1:18" ht="15.75" x14ac:dyDescent="0.3">
      <c r="A335" s="18">
        <f t="shared" si="34"/>
        <v>44161</v>
      </c>
      <c r="B335" s="19">
        <v>869325</v>
      </c>
      <c r="C335" s="20" t="str">
        <f t="shared" si="30"/>
        <v>USG (US gallons)</v>
      </c>
      <c r="D335" s="21" t="str">
        <f>VLOOKUP(WEEKDAY(A335),[1]weekday!$A$2:$B$8,2,0)</f>
        <v>Thu</v>
      </c>
      <c r="E335" s="17">
        <v>331</v>
      </c>
      <c r="F335" s="18">
        <f t="shared" si="35"/>
        <v>44161</v>
      </c>
      <c r="G335" s="16">
        <v>869325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f t="shared" si="31"/>
        <v>869325</v>
      </c>
      <c r="Q335" s="34">
        <f t="shared" si="32"/>
        <v>869325</v>
      </c>
      <c r="R335" t="b">
        <f t="shared" si="33"/>
        <v>1</v>
      </c>
    </row>
    <row r="336" spans="1:18" ht="15.75" x14ac:dyDescent="0.3">
      <c r="A336" s="18">
        <f t="shared" si="34"/>
        <v>44162</v>
      </c>
      <c r="B336" s="19">
        <v>2127617</v>
      </c>
      <c r="C336" s="20" t="str">
        <f t="shared" si="30"/>
        <v>USG (US gallons)</v>
      </c>
      <c r="D336" s="21" t="str">
        <f>VLOOKUP(WEEKDAY(A336),[1]weekday!$A$2:$B$8,2,0)</f>
        <v>Fri</v>
      </c>
      <c r="E336" s="17">
        <v>332</v>
      </c>
      <c r="F336" s="18">
        <f t="shared" si="35"/>
        <v>44162</v>
      </c>
      <c r="G336" s="16">
        <v>1008617</v>
      </c>
      <c r="H336" s="16">
        <v>0</v>
      </c>
      <c r="I336" s="16">
        <v>0</v>
      </c>
      <c r="J336" s="16">
        <v>0</v>
      </c>
      <c r="K336" s="16">
        <v>0</v>
      </c>
      <c r="L336" s="16">
        <v>1119000</v>
      </c>
      <c r="M336" s="16">
        <v>0</v>
      </c>
      <c r="N336" s="16">
        <v>0</v>
      </c>
      <c r="O336" s="16">
        <v>0</v>
      </c>
      <c r="P336" s="16">
        <f t="shared" si="31"/>
        <v>2127617</v>
      </c>
      <c r="Q336" s="34">
        <f t="shared" si="32"/>
        <v>2127617</v>
      </c>
      <c r="R336" t="b">
        <f t="shared" si="33"/>
        <v>1</v>
      </c>
    </row>
    <row r="337" spans="1:18" ht="15.75" x14ac:dyDescent="0.3">
      <c r="A337" s="18">
        <f t="shared" si="34"/>
        <v>44163</v>
      </c>
      <c r="B337" s="19">
        <v>1609637</v>
      </c>
      <c r="C337" s="20" t="str">
        <f t="shared" si="30"/>
        <v>USG (US gallons)</v>
      </c>
      <c r="D337" s="21" t="str">
        <f>VLOOKUP(WEEKDAY(A337),[1]weekday!$A$2:$B$8,2,0)</f>
        <v>Sat</v>
      </c>
      <c r="E337" s="17">
        <v>333</v>
      </c>
      <c r="F337" s="18">
        <f t="shared" si="35"/>
        <v>44163</v>
      </c>
      <c r="G337" s="16">
        <v>1022637</v>
      </c>
      <c r="H337" s="16">
        <v>0</v>
      </c>
      <c r="I337" s="16">
        <v>0</v>
      </c>
      <c r="J337" s="16">
        <v>0</v>
      </c>
      <c r="K337" s="16">
        <v>0</v>
      </c>
      <c r="L337" s="16">
        <v>587000</v>
      </c>
      <c r="M337" s="16">
        <v>0</v>
      </c>
      <c r="N337" s="16">
        <v>0</v>
      </c>
      <c r="O337" s="16">
        <v>0</v>
      </c>
      <c r="P337" s="16">
        <f t="shared" si="31"/>
        <v>1609637</v>
      </c>
      <c r="Q337" s="34">
        <f t="shared" si="32"/>
        <v>1609637</v>
      </c>
      <c r="R337" t="b">
        <f t="shared" si="33"/>
        <v>1</v>
      </c>
    </row>
    <row r="338" spans="1:18" ht="15.75" x14ac:dyDescent="0.3">
      <c r="A338" s="18">
        <f t="shared" si="34"/>
        <v>44164</v>
      </c>
      <c r="B338" s="19">
        <v>1591177</v>
      </c>
      <c r="C338" s="20" t="str">
        <f t="shared" si="30"/>
        <v>USG (US gallons)</v>
      </c>
      <c r="D338" s="21" t="str">
        <f>VLOOKUP(WEEKDAY(A338),[1]weekday!$A$2:$B$8,2,0)</f>
        <v>Sun</v>
      </c>
      <c r="E338" s="17">
        <v>334</v>
      </c>
      <c r="F338" s="18">
        <f t="shared" si="35"/>
        <v>44164</v>
      </c>
      <c r="G338" s="16">
        <v>975177</v>
      </c>
      <c r="H338" s="16">
        <v>0</v>
      </c>
      <c r="I338" s="16">
        <v>0</v>
      </c>
      <c r="J338" s="16">
        <v>0</v>
      </c>
      <c r="K338" s="16">
        <v>0</v>
      </c>
      <c r="L338" s="16">
        <v>616000</v>
      </c>
      <c r="M338" s="16">
        <v>0</v>
      </c>
      <c r="N338" s="16">
        <v>0</v>
      </c>
      <c r="O338" s="16">
        <v>0</v>
      </c>
      <c r="P338" s="16">
        <f t="shared" si="31"/>
        <v>1591177</v>
      </c>
      <c r="Q338" s="34">
        <f t="shared" si="32"/>
        <v>1591177</v>
      </c>
      <c r="R338" t="b">
        <f t="shared" si="33"/>
        <v>1</v>
      </c>
    </row>
    <row r="339" spans="1:18" ht="15.75" x14ac:dyDescent="0.3">
      <c r="A339" s="18">
        <f t="shared" si="34"/>
        <v>44165</v>
      </c>
      <c r="B339" s="19">
        <v>1361895</v>
      </c>
      <c r="C339" s="20" t="str">
        <f t="shared" si="30"/>
        <v>USG (US gallons)</v>
      </c>
      <c r="D339" s="21" t="str">
        <f>VLOOKUP(WEEKDAY(A339),[1]weekday!$A$2:$B$8,2,0)</f>
        <v>Mon</v>
      </c>
      <c r="E339" s="17">
        <v>335</v>
      </c>
      <c r="F339" s="18">
        <f t="shared" si="35"/>
        <v>44165</v>
      </c>
      <c r="G339" s="16">
        <v>889895</v>
      </c>
      <c r="H339" s="16">
        <v>0</v>
      </c>
      <c r="I339" s="16">
        <v>0</v>
      </c>
      <c r="J339" s="16">
        <v>0</v>
      </c>
      <c r="K339" s="16">
        <v>0</v>
      </c>
      <c r="L339" s="16">
        <v>472000</v>
      </c>
      <c r="M339" s="16">
        <v>0</v>
      </c>
      <c r="N339" s="16">
        <v>0</v>
      </c>
      <c r="O339" s="16">
        <v>0</v>
      </c>
      <c r="P339" s="16">
        <f t="shared" si="31"/>
        <v>1361895</v>
      </c>
      <c r="Q339" s="22">
        <f t="shared" si="32"/>
        <v>1361895</v>
      </c>
      <c r="R339" t="b">
        <f t="shared" si="33"/>
        <v>1</v>
      </c>
    </row>
    <row r="340" spans="1:18" ht="15.75" x14ac:dyDescent="0.3">
      <c r="A340" s="18">
        <f t="shared" si="34"/>
        <v>44166</v>
      </c>
      <c r="B340" s="19">
        <v>1979791</v>
      </c>
      <c r="C340" s="20" t="str">
        <f t="shared" si="30"/>
        <v>USG (US gallons)</v>
      </c>
      <c r="D340" s="21" t="str">
        <f>VLOOKUP(WEEKDAY(A340),[1]weekday!$A$2:$B$8,2,0)</f>
        <v>Tue</v>
      </c>
      <c r="E340" s="17">
        <v>336</v>
      </c>
      <c r="F340" s="18">
        <f t="shared" si="35"/>
        <v>44166</v>
      </c>
      <c r="G340" s="16">
        <v>932791</v>
      </c>
      <c r="H340" s="16">
        <v>0</v>
      </c>
      <c r="I340" s="16">
        <v>0</v>
      </c>
      <c r="J340" s="16">
        <v>0</v>
      </c>
      <c r="K340" s="16">
        <v>0</v>
      </c>
      <c r="L340" s="16">
        <v>956000</v>
      </c>
      <c r="M340" s="16">
        <v>91000</v>
      </c>
      <c r="N340" s="16">
        <v>0</v>
      </c>
      <c r="O340" s="16">
        <v>0</v>
      </c>
      <c r="P340" s="16">
        <f t="shared" si="31"/>
        <v>1979791</v>
      </c>
      <c r="Q340" s="22">
        <f t="shared" si="32"/>
        <v>1979791</v>
      </c>
      <c r="R340" t="b">
        <f t="shared" si="33"/>
        <v>1</v>
      </c>
    </row>
    <row r="341" spans="1:18" ht="15.75" x14ac:dyDescent="0.3">
      <c r="A341" s="18">
        <f t="shared" si="34"/>
        <v>44167</v>
      </c>
      <c r="B341" s="19">
        <v>1524601</v>
      </c>
      <c r="C341" s="20" t="str">
        <f t="shared" si="30"/>
        <v>USG (US gallons)</v>
      </c>
      <c r="D341" s="21" t="str">
        <f>VLOOKUP(WEEKDAY(A341),[1]weekday!$A$2:$B$8,2,0)</f>
        <v>Wed</v>
      </c>
      <c r="E341" s="17">
        <v>337</v>
      </c>
      <c r="F341" s="18">
        <f t="shared" si="35"/>
        <v>44167</v>
      </c>
      <c r="G341" s="16">
        <v>929601</v>
      </c>
      <c r="H341" s="16">
        <v>0</v>
      </c>
      <c r="I341" s="16">
        <v>0</v>
      </c>
      <c r="J341" s="16">
        <v>0</v>
      </c>
      <c r="K341" s="16">
        <v>0</v>
      </c>
      <c r="L341" s="16">
        <v>595000</v>
      </c>
      <c r="M341" s="16">
        <v>0</v>
      </c>
      <c r="N341" s="16">
        <v>0</v>
      </c>
      <c r="O341" s="16">
        <v>0</v>
      </c>
      <c r="P341" s="16">
        <f t="shared" si="31"/>
        <v>1524601</v>
      </c>
      <c r="Q341" s="22">
        <f t="shared" si="32"/>
        <v>1524601</v>
      </c>
      <c r="R341" t="b">
        <f t="shared" si="33"/>
        <v>1</v>
      </c>
    </row>
    <row r="342" spans="1:18" ht="15.75" x14ac:dyDescent="0.3">
      <c r="A342" s="18">
        <f t="shared" si="34"/>
        <v>44168</v>
      </c>
      <c r="B342" s="19">
        <v>1683488</v>
      </c>
      <c r="C342" s="20" t="str">
        <f t="shared" si="30"/>
        <v>USG (US gallons)</v>
      </c>
      <c r="D342" s="21" t="str">
        <f>VLOOKUP(WEEKDAY(A342),[1]weekday!$A$2:$B$8,2,0)</f>
        <v>Thu</v>
      </c>
      <c r="E342" s="17">
        <v>338</v>
      </c>
      <c r="F342" s="18">
        <f t="shared" si="35"/>
        <v>44168</v>
      </c>
      <c r="G342" s="16">
        <v>944488</v>
      </c>
      <c r="H342" s="16">
        <v>0</v>
      </c>
      <c r="I342" s="16">
        <v>0</v>
      </c>
      <c r="J342" s="16">
        <v>0</v>
      </c>
      <c r="K342" s="16">
        <v>0</v>
      </c>
      <c r="L342" s="16">
        <v>739000</v>
      </c>
      <c r="M342" s="16">
        <v>0</v>
      </c>
      <c r="N342" s="16">
        <v>0</v>
      </c>
      <c r="O342" s="16">
        <v>0</v>
      </c>
      <c r="P342" s="16">
        <f t="shared" si="31"/>
        <v>1683488</v>
      </c>
      <c r="Q342" s="22">
        <f t="shared" si="32"/>
        <v>1683488</v>
      </c>
      <c r="R342" t="b">
        <f t="shared" si="33"/>
        <v>1</v>
      </c>
    </row>
    <row r="343" spans="1:18" ht="15.75" x14ac:dyDescent="0.3">
      <c r="A343" s="18">
        <f t="shared" si="34"/>
        <v>44169</v>
      </c>
      <c r="B343" s="19">
        <v>1394461</v>
      </c>
      <c r="C343" s="20" t="str">
        <f t="shared" si="30"/>
        <v>USG (US gallons)</v>
      </c>
      <c r="D343" s="21" t="str">
        <f>VLOOKUP(WEEKDAY(A343),[1]weekday!$A$2:$B$8,2,0)</f>
        <v>Fri</v>
      </c>
      <c r="E343" s="17">
        <v>339</v>
      </c>
      <c r="F343" s="18">
        <f t="shared" si="35"/>
        <v>44169</v>
      </c>
      <c r="G343" s="16">
        <v>945461</v>
      </c>
      <c r="H343" s="16">
        <v>0</v>
      </c>
      <c r="I343" s="16">
        <v>0</v>
      </c>
      <c r="J343" s="16">
        <v>0</v>
      </c>
      <c r="K343" s="16">
        <v>0</v>
      </c>
      <c r="L343" s="16">
        <v>449000</v>
      </c>
      <c r="M343" s="16">
        <v>0</v>
      </c>
      <c r="N343" s="16">
        <v>0</v>
      </c>
      <c r="O343" s="16">
        <v>0</v>
      </c>
      <c r="P343" s="16">
        <f t="shared" si="31"/>
        <v>1394461</v>
      </c>
      <c r="Q343" s="22">
        <f t="shared" si="32"/>
        <v>1394461</v>
      </c>
      <c r="R343" t="b">
        <f t="shared" si="33"/>
        <v>1</v>
      </c>
    </row>
    <row r="344" spans="1:18" ht="15.75" x14ac:dyDescent="0.3">
      <c r="A344" s="18">
        <f t="shared" si="34"/>
        <v>44170</v>
      </c>
      <c r="B344" s="19">
        <v>1464270</v>
      </c>
      <c r="C344" s="20" t="str">
        <f t="shared" si="30"/>
        <v>USG (US gallons)</v>
      </c>
      <c r="D344" s="21" t="str">
        <f>VLOOKUP(WEEKDAY(A344),[1]weekday!$A$2:$B$8,2,0)</f>
        <v>Sat</v>
      </c>
      <c r="E344" s="17">
        <v>340</v>
      </c>
      <c r="F344" s="18">
        <f t="shared" si="35"/>
        <v>44170</v>
      </c>
      <c r="G344" s="16">
        <v>942270</v>
      </c>
      <c r="H344" s="16">
        <v>0</v>
      </c>
      <c r="I344" s="16">
        <v>0</v>
      </c>
      <c r="J344" s="16">
        <v>0</v>
      </c>
      <c r="K344" s="16">
        <v>0</v>
      </c>
      <c r="L344" s="16">
        <v>522000</v>
      </c>
      <c r="M344" s="16">
        <v>0</v>
      </c>
      <c r="N344" s="16">
        <v>0</v>
      </c>
      <c r="O344" s="16">
        <v>0</v>
      </c>
      <c r="P344" s="16">
        <f t="shared" si="31"/>
        <v>1464270</v>
      </c>
      <c r="Q344" s="22">
        <f t="shared" si="32"/>
        <v>1464270</v>
      </c>
      <c r="R344" t="b">
        <f t="shared" si="33"/>
        <v>1</v>
      </c>
    </row>
    <row r="345" spans="1:18" ht="15.75" x14ac:dyDescent="0.3">
      <c r="A345" s="18">
        <f t="shared" si="34"/>
        <v>44171</v>
      </c>
      <c r="B345" s="19">
        <v>1820169</v>
      </c>
      <c r="C345" s="20" t="str">
        <f t="shared" si="30"/>
        <v>USG (US gallons)</v>
      </c>
      <c r="D345" s="21" t="str">
        <f>VLOOKUP(WEEKDAY(A345),[1]weekday!$A$2:$B$8,2,0)</f>
        <v>Sun</v>
      </c>
      <c r="E345" s="17">
        <v>341</v>
      </c>
      <c r="F345" s="18">
        <f t="shared" si="35"/>
        <v>44171</v>
      </c>
      <c r="G345" s="16">
        <v>1024169</v>
      </c>
      <c r="H345" s="16">
        <v>0</v>
      </c>
      <c r="I345" s="16">
        <v>0</v>
      </c>
      <c r="J345" s="16">
        <v>0</v>
      </c>
      <c r="K345" s="16">
        <v>0</v>
      </c>
      <c r="L345" s="16">
        <v>796000</v>
      </c>
      <c r="M345" s="16">
        <v>0</v>
      </c>
      <c r="N345" s="16">
        <v>0</v>
      </c>
      <c r="O345" s="16">
        <v>0</v>
      </c>
      <c r="P345" s="16">
        <f t="shared" si="31"/>
        <v>1820169</v>
      </c>
      <c r="Q345" s="22">
        <f t="shared" si="32"/>
        <v>1820169</v>
      </c>
      <c r="R345" t="b">
        <f t="shared" si="33"/>
        <v>1</v>
      </c>
    </row>
    <row r="346" spans="1:18" ht="15.75" x14ac:dyDescent="0.3">
      <c r="A346" s="18">
        <f t="shared" si="34"/>
        <v>44172</v>
      </c>
      <c r="B346" s="19">
        <v>1441030</v>
      </c>
      <c r="C346" s="20" t="str">
        <f t="shared" si="30"/>
        <v>USG (US gallons)</v>
      </c>
      <c r="D346" s="21" t="str">
        <f>VLOOKUP(WEEKDAY(A346),[1]weekday!$A$2:$B$8,2,0)</f>
        <v>Mon</v>
      </c>
      <c r="E346" s="17">
        <v>342</v>
      </c>
      <c r="F346" s="18">
        <f t="shared" si="35"/>
        <v>44172</v>
      </c>
      <c r="G346" s="16">
        <v>935030</v>
      </c>
      <c r="H346" s="16">
        <v>0</v>
      </c>
      <c r="I346" s="16">
        <v>0</v>
      </c>
      <c r="J346" s="16">
        <v>0</v>
      </c>
      <c r="K346" s="16">
        <v>0</v>
      </c>
      <c r="L346" s="16">
        <v>506000</v>
      </c>
      <c r="M346" s="16">
        <v>0</v>
      </c>
      <c r="N346" s="16">
        <v>0</v>
      </c>
      <c r="O346" s="16">
        <v>0</v>
      </c>
      <c r="P346" s="16">
        <f t="shared" si="31"/>
        <v>1441030</v>
      </c>
      <c r="Q346" s="22">
        <f t="shared" si="32"/>
        <v>1441030</v>
      </c>
      <c r="R346" t="b">
        <f t="shared" si="33"/>
        <v>1</v>
      </c>
    </row>
    <row r="347" spans="1:18" ht="15.75" x14ac:dyDescent="0.3">
      <c r="A347" s="18">
        <f t="shared" si="34"/>
        <v>44173</v>
      </c>
      <c r="B347" s="19">
        <v>1718287</v>
      </c>
      <c r="C347" s="20" t="str">
        <f t="shared" si="30"/>
        <v>USG (US gallons)</v>
      </c>
      <c r="D347" s="21" t="str">
        <f>VLOOKUP(WEEKDAY(A347),[1]weekday!$A$2:$B$8,2,0)</f>
        <v>Tue</v>
      </c>
      <c r="E347" s="17">
        <v>343</v>
      </c>
      <c r="F347" s="18">
        <f t="shared" si="35"/>
        <v>44173</v>
      </c>
      <c r="G347" s="16">
        <v>993287</v>
      </c>
      <c r="H347" s="16">
        <v>0</v>
      </c>
      <c r="I347" s="16">
        <v>0</v>
      </c>
      <c r="J347" s="16">
        <v>0</v>
      </c>
      <c r="K347" s="16">
        <v>0</v>
      </c>
      <c r="L347" s="16">
        <v>725000</v>
      </c>
      <c r="M347" s="16">
        <v>0</v>
      </c>
      <c r="N347" s="16">
        <v>0</v>
      </c>
      <c r="O347" s="16">
        <v>0</v>
      </c>
      <c r="P347" s="16">
        <f t="shared" si="31"/>
        <v>1718287</v>
      </c>
      <c r="Q347" s="22">
        <f t="shared" si="32"/>
        <v>1718287</v>
      </c>
      <c r="R347" t="b">
        <f t="shared" si="33"/>
        <v>1</v>
      </c>
    </row>
    <row r="348" spans="1:18" ht="15.75" x14ac:dyDescent="0.3">
      <c r="A348" s="18">
        <f t="shared" si="34"/>
        <v>44174</v>
      </c>
      <c r="B348" s="19">
        <v>2005898</v>
      </c>
      <c r="C348" s="20" t="str">
        <f t="shared" si="30"/>
        <v>USG (US gallons)</v>
      </c>
      <c r="D348" s="21" t="str">
        <f>VLOOKUP(WEEKDAY(A348),[1]weekday!$A$2:$B$8,2,0)</f>
        <v>Wed</v>
      </c>
      <c r="E348" s="17">
        <v>344</v>
      </c>
      <c r="F348" s="18">
        <f t="shared" si="35"/>
        <v>44174</v>
      </c>
      <c r="G348" s="16">
        <v>927898</v>
      </c>
      <c r="H348" s="16">
        <v>0</v>
      </c>
      <c r="I348" s="16">
        <v>0</v>
      </c>
      <c r="J348" s="16">
        <v>0</v>
      </c>
      <c r="K348" s="16">
        <v>0</v>
      </c>
      <c r="L348" s="16">
        <v>1078000</v>
      </c>
      <c r="M348" s="16">
        <v>0</v>
      </c>
      <c r="N348" s="16">
        <v>0</v>
      </c>
      <c r="O348" s="16">
        <v>0</v>
      </c>
      <c r="P348" s="16">
        <f t="shared" si="31"/>
        <v>2005898</v>
      </c>
      <c r="Q348" s="22">
        <f t="shared" si="32"/>
        <v>2005898</v>
      </c>
      <c r="R348" t="b">
        <f t="shared" si="33"/>
        <v>1</v>
      </c>
    </row>
    <row r="349" spans="1:18" ht="15.75" x14ac:dyDescent="0.3">
      <c r="A349" s="18">
        <f t="shared" si="34"/>
        <v>44175</v>
      </c>
      <c r="B349" s="19">
        <v>1018932</v>
      </c>
      <c r="C349" s="20" t="str">
        <f t="shared" si="30"/>
        <v>USG (US gallons)</v>
      </c>
      <c r="D349" s="21" t="str">
        <f>VLOOKUP(WEEKDAY(A349),[1]weekday!$A$2:$B$8,2,0)</f>
        <v>Thu</v>
      </c>
      <c r="E349" s="17">
        <v>345</v>
      </c>
      <c r="F349" s="18">
        <f t="shared" si="35"/>
        <v>44175</v>
      </c>
      <c r="G349" s="16">
        <v>953932</v>
      </c>
      <c r="H349" s="16">
        <v>0</v>
      </c>
      <c r="I349" s="16">
        <v>0</v>
      </c>
      <c r="J349" s="16">
        <v>0</v>
      </c>
      <c r="K349" s="16">
        <v>0</v>
      </c>
      <c r="L349" s="16">
        <v>65000</v>
      </c>
      <c r="M349" s="16">
        <v>0</v>
      </c>
      <c r="N349" s="16">
        <v>0</v>
      </c>
      <c r="O349" s="16">
        <v>0</v>
      </c>
      <c r="P349" s="16">
        <f t="shared" si="31"/>
        <v>1018932</v>
      </c>
      <c r="Q349" s="22">
        <f t="shared" si="32"/>
        <v>1018932</v>
      </c>
      <c r="R349" t="b">
        <f t="shared" si="33"/>
        <v>1</v>
      </c>
    </row>
    <row r="350" spans="1:18" ht="15.75" x14ac:dyDescent="0.3">
      <c r="A350" s="18">
        <f t="shared" si="34"/>
        <v>44176</v>
      </c>
      <c r="B350" s="19">
        <v>1429597</v>
      </c>
      <c r="C350" s="20" t="str">
        <f t="shared" si="30"/>
        <v>USG (US gallons)</v>
      </c>
      <c r="D350" s="21" t="str">
        <f>VLOOKUP(WEEKDAY(A350),[1]weekday!$A$2:$B$8,2,0)</f>
        <v>Fri</v>
      </c>
      <c r="E350" s="17">
        <v>346</v>
      </c>
      <c r="F350" s="18">
        <f t="shared" si="35"/>
        <v>44176</v>
      </c>
      <c r="G350" s="16">
        <v>916597</v>
      </c>
      <c r="H350" s="16">
        <v>0</v>
      </c>
      <c r="I350" s="16">
        <v>0</v>
      </c>
      <c r="J350" s="16">
        <v>0</v>
      </c>
      <c r="K350" s="16">
        <v>0</v>
      </c>
      <c r="L350" s="16">
        <v>513000</v>
      </c>
      <c r="M350" s="16">
        <v>0</v>
      </c>
      <c r="N350" s="16">
        <v>0</v>
      </c>
      <c r="O350" s="16">
        <v>0</v>
      </c>
      <c r="P350" s="16">
        <f t="shared" si="31"/>
        <v>1429597</v>
      </c>
      <c r="Q350" s="22">
        <f t="shared" si="32"/>
        <v>1429597</v>
      </c>
      <c r="R350" t="b">
        <f t="shared" si="33"/>
        <v>1</v>
      </c>
    </row>
    <row r="351" spans="1:18" ht="15.75" x14ac:dyDescent="0.3">
      <c r="A351" s="18">
        <f t="shared" si="34"/>
        <v>44177</v>
      </c>
      <c r="B351" s="19">
        <v>1382120</v>
      </c>
      <c r="C351" s="20" t="str">
        <f t="shared" si="30"/>
        <v>USG (US gallons)</v>
      </c>
      <c r="D351" s="21" t="str">
        <f>VLOOKUP(WEEKDAY(A351),[1]weekday!$A$2:$B$8,2,0)</f>
        <v>Sat</v>
      </c>
      <c r="E351" s="17">
        <v>347</v>
      </c>
      <c r="F351" s="18">
        <f t="shared" si="35"/>
        <v>44177</v>
      </c>
      <c r="G351" s="16">
        <v>877120</v>
      </c>
      <c r="H351" s="16">
        <v>0</v>
      </c>
      <c r="I351" s="16">
        <v>0</v>
      </c>
      <c r="J351" s="16">
        <v>0</v>
      </c>
      <c r="K351" s="16">
        <v>0</v>
      </c>
      <c r="L351" s="16">
        <v>505000</v>
      </c>
      <c r="M351" s="16">
        <v>0</v>
      </c>
      <c r="N351" s="16">
        <v>0</v>
      </c>
      <c r="O351" s="16">
        <v>0</v>
      </c>
      <c r="P351" s="16">
        <f t="shared" si="31"/>
        <v>1382120</v>
      </c>
      <c r="Q351" s="22">
        <f t="shared" si="32"/>
        <v>1382120</v>
      </c>
      <c r="R351" t="b">
        <f t="shared" si="33"/>
        <v>1</v>
      </c>
    </row>
    <row r="352" spans="1:18" ht="15.75" x14ac:dyDescent="0.3">
      <c r="A352" s="18">
        <f t="shared" si="34"/>
        <v>44178</v>
      </c>
      <c r="B352" s="19">
        <v>1657951</v>
      </c>
      <c r="C352" s="20" t="str">
        <f t="shared" si="30"/>
        <v>USG (US gallons)</v>
      </c>
      <c r="D352" s="21" t="str">
        <f>VLOOKUP(WEEKDAY(A352),[1]weekday!$A$2:$B$8,2,0)</f>
        <v>Sun</v>
      </c>
      <c r="E352" s="17">
        <v>348</v>
      </c>
      <c r="F352" s="18">
        <f t="shared" si="35"/>
        <v>44178</v>
      </c>
      <c r="G352" s="16">
        <v>903951</v>
      </c>
      <c r="H352" s="16">
        <v>0</v>
      </c>
      <c r="I352" s="16">
        <v>0</v>
      </c>
      <c r="J352" s="16">
        <v>0</v>
      </c>
      <c r="K352" s="16">
        <v>0</v>
      </c>
      <c r="L352" s="16">
        <v>754000</v>
      </c>
      <c r="M352" s="16">
        <v>0</v>
      </c>
      <c r="N352" s="16">
        <v>0</v>
      </c>
      <c r="O352" s="16">
        <v>0</v>
      </c>
      <c r="P352" s="16">
        <f t="shared" si="31"/>
        <v>1657951</v>
      </c>
      <c r="Q352" s="22">
        <f t="shared" si="32"/>
        <v>1657951</v>
      </c>
      <c r="R352" t="b">
        <f t="shared" si="33"/>
        <v>1</v>
      </c>
    </row>
    <row r="353" spans="1:18" ht="15.75" x14ac:dyDescent="0.3">
      <c r="A353" s="18">
        <f t="shared" si="34"/>
        <v>44179</v>
      </c>
      <c r="B353" s="19">
        <v>1369167</v>
      </c>
      <c r="C353" s="20" t="str">
        <f t="shared" si="30"/>
        <v>USG (US gallons)</v>
      </c>
      <c r="D353" s="21" t="str">
        <f>VLOOKUP(WEEKDAY(A353),[1]weekday!$A$2:$B$8,2,0)</f>
        <v>Mon</v>
      </c>
      <c r="E353" s="17">
        <v>349</v>
      </c>
      <c r="F353" s="18">
        <f t="shared" si="35"/>
        <v>44179</v>
      </c>
      <c r="G353" s="16">
        <v>877167</v>
      </c>
      <c r="H353" s="16">
        <v>0</v>
      </c>
      <c r="I353" s="16">
        <v>0</v>
      </c>
      <c r="J353" s="16">
        <v>0</v>
      </c>
      <c r="K353" s="16">
        <v>0</v>
      </c>
      <c r="L353" s="16">
        <v>492000</v>
      </c>
      <c r="M353" s="16">
        <v>0</v>
      </c>
      <c r="N353" s="16">
        <v>0</v>
      </c>
      <c r="O353" s="16">
        <v>0</v>
      </c>
      <c r="P353" s="16">
        <f t="shared" si="31"/>
        <v>1369167</v>
      </c>
      <c r="Q353" s="22">
        <f t="shared" si="32"/>
        <v>1369167</v>
      </c>
      <c r="R353" t="b">
        <f t="shared" si="33"/>
        <v>1</v>
      </c>
    </row>
    <row r="354" spans="1:18" ht="15.75" x14ac:dyDescent="0.3">
      <c r="A354" s="18">
        <f t="shared" si="34"/>
        <v>44180</v>
      </c>
      <c r="B354" s="19">
        <v>1912681</v>
      </c>
      <c r="C354" s="20" t="str">
        <f t="shared" si="30"/>
        <v>USG (US gallons)</v>
      </c>
      <c r="D354" s="21" t="str">
        <f>VLOOKUP(WEEKDAY(A354),[1]weekday!$A$2:$B$8,2,0)</f>
        <v>Tue</v>
      </c>
      <c r="E354" s="17">
        <v>350</v>
      </c>
      <c r="F354" s="18">
        <f t="shared" si="35"/>
        <v>44180</v>
      </c>
      <c r="G354" s="16">
        <v>888681</v>
      </c>
      <c r="H354" s="16">
        <v>0</v>
      </c>
      <c r="I354" s="16">
        <v>0</v>
      </c>
      <c r="J354" s="16">
        <v>0</v>
      </c>
      <c r="K354" s="16">
        <v>0</v>
      </c>
      <c r="L354" s="16">
        <v>1024000</v>
      </c>
      <c r="M354" s="16">
        <v>0</v>
      </c>
      <c r="N354" s="16">
        <v>0</v>
      </c>
      <c r="O354" s="16">
        <v>0</v>
      </c>
      <c r="P354" s="16">
        <f t="shared" si="31"/>
        <v>1912681</v>
      </c>
      <c r="Q354" s="22">
        <f t="shared" si="32"/>
        <v>1912681</v>
      </c>
      <c r="R354" t="b">
        <f t="shared" si="33"/>
        <v>1</v>
      </c>
    </row>
    <row r="355" spans="1:18" ht="15.75" x14ac:dyDescent="0.3">
      <c r="A355" s="18">
        <f t="shared" si="34"/>
        <v>44181</v>
      </c>
      <c r="B355" s="19">
        <v>1183677</v>
      </c>
      <c r="C355" s="20" t="str">
        <f t="shared" si="30"/>
        <v>USG (US gallons)</v>
      </c>
      <c r="D355" s="21" t="str">
        <f>VLOOKUP(WEEKDAY(A355),[1]weekday!$A$2:$B$8,2,0)</f>
        <v>Wed</v>
      </c>
      <c r="E355" s="17">
        <v>351</v>
      </c>
      <c r="F355" s="18">
        <f t="shared" si="35"/>
        <v>44181</v>
      </c>
      <c r="G355" s="16">
        <v>890677</v>
      </c>
      <c r="H355" s="16">
        <v>0</v>
      </c>
      <c r="I355" s="16">
        <v>0</v>
      </c>
      <c r="J355" s="16">
        <v>0</v>
      </c>
      <c r="K355" s="16">
        <v>0</v>
      </c>
      <c r="L355" s="16">
        <v>293000</v>
      </c>
      <c r="M355" s="16">
        <v>0</v>
      </c>
      <c r="N355" s="16">
        <v>0</v>
      </c>
      <c r="O355" s="16">
        <v>0</v>
      </c>
      <c r="P355" s="16">
        <f t="shared" si="31"/>
        <v>1183677</v>
      </c>
      <c r="Q355" s="22">
        <f t="shared" si="32"/>
        <v>1183677</v>
      </c>
      <c r="R355" t="b">
        <f t="shared" si="33"/>
        <v>1</v>
      </c>
    </row>
    <row r="356" spans="1:18" ht="15.75" x14ac:dyDescent="0.3">
      <c r="A356" s="18">
        <f t="shared" si="34"/>
        <v>44182</v>
      </c>
      <c r="B356" s="19">
        <v>1348067</v>
      </c>
      <c r="C356" s="20" t="str">
        <f t="shared" si="30"/>
        <v>USG (US gallons)</v>
      </c>
      <c r="D356" s="21" t="str">
        <f>VLOOKUP(WEEKDAY(A356),[1]weekday!$A$2:$B$8,2,0)</f>
        <v>Thu</v>
      </c>
      <c r="E356" s="17">
        <v>352</v>
      </c>
      <c r="F356" s="18">
        <f t="shared" si="35"/>
        <v>44182</v>
      </c>
      <c r="G356" s="16">
        <v>903067</v>
      </c>
      <c r="H356" s="16">
        <v>0</v>
      </c>
      <c r="I356" s="16">
        <v>0</v>
      </c>
      <c r="J356" s="16">
        <v>0</v>
      </c>
      <c r="K356" s="16">
        <v>0</v>
      </c>
      <c r="L356" s="16">
        <v>445000</v>
      </c>
      <c r="M356" s="16">
        <v>0</v>
      </c>
      <c r="N356" s="16">
        <v>0</v>
      </c>
      <c r="O356" s="16">
        <v>0</v>
      </c>
      <c r="P356" s="16">
        <f t="shared" si="31"/>
        <v>1348067</v>
      </c>
      <c r="Q356" s="22">
        <f t="shared" si="32"/>
        <v>1348067</v>
      </c>
      <c r="R356" t="b">
        <f t="shared" si="33"/>
        <v>1</v>
      </c>
    </row>
    <row r="357" spans="1:18" ht="15.75" x14ac:dyDescent="0.3">
      <c r="A357" s="18">
        <f t="shared" si="34"/>
        <v>44183</v>
      </c>
      <c r="B357" s="19">
        <v>1369600</v>
      </c>
      <c r="C357" s="20" t="str">
        <f t="shared" si="30"/>
        <v>USG (US gallons)</v>
      </c>
      <c r="D357" s="21" t="str">
        <f>VLOOKUP(WEEKDAY(A357),[1]weekday!$A$2:$B$8,2,0)</f>
        <v>Fri</v>
      </c>
      <c r="E357" s="17">
        <v>353</v>
      </c>
      <c r="F357" s="18">
        <f t="shared" si="35"/>
        <v>44183</v>
      </c>
      <c r="G357" s="16">
        <v>941600</v>
      </c>
      <c r="H357" s="16">
        <v>0</v>
      </c>
      <c r="I357" s="16">
        <v>0</v>
      </c>
      <c r="J357" s="16">
        <v>0</v>
      </c>
      <c r="K357" s="16">
        <v>0</v>
      </c>
      <c r="L357" s="16">
        <v>428000</v>
      </c>
      <c r="M357" s="16">
        <v>0</v>
      </c>
      <c r="N357" s="16">
        <v>0</v>
      </c>
      <c r="O357" s="16">
        <v>0</v>
      </c>
      <c r="P357" s="16">
        <f t="shared" si="31"/>
        <v>1369600</v>
      </c>
      <c r="Q357" s="22">
        <f t="shared" si="32"/>
        <v>1369600</v>
      </c>
      <c r="R357" t="b">
        <f t="shared" si="33"/>
        <v>1</v>
      </c>
    </row>
    <row r="358" spans="1:18" ht="15.75" x14ac:dyDescent="0.3">
      <c r="A358" s="18">
        <f t="shared" si="34"/>
        <v>44184</v>
      </c>
      <c r="B358" s="19">
        <v>1140675</v>
      </c>
      <c r="C358" s="20" t="str">
        <f t="shared" si="30"/>
        <v>USG (US gallons)</v>
      </c>
      <c r="D358" s="21" t="str">
        <f>VLOOKUP(WEEKDAY(A358),[1]weekday!$A$2:$B$8,2,0)</f>
        <v>Sat</v>
      </c>
      <c r="E358" s="17">
        <v>354</v>
      </c>
      <c r="F358" s="18">
        <f t="shared" si="35"/>
        <v>44184</v>
      </c>
      <c r="G358" s="16">
        <v>905675</v>
      </c>
      <c r="H358" s="16">
        <v>0</v>
      </c>
      <c r="I358" s="16">
        <v>0</v>
      </c>
      <c r="J358" s="16">
        <v>0</v>
      </c>
      <c r="K358" s="16">
        <v>0</v>
      </c>
      <c r="L358" s="16">
        <v>235000</v>
      </c>
      <c r="M358" s="16">
        <v>0</v>
      </c>
      <c r="N358" s="16">
        <v>0</v>
      </c>
      <c r="O358" s="16">
        <v>0</v>
      </c>
      <c r="P358" s="16">
        <f t="shared" si="31"/>
        <v>1140675</v>
      </c>
      <c r="Q358" s="22">
        <f t="shared" si="32"/>
        <v>1140675</v>
      </c>
      <c r="R358" t="b">
        <f t="shared" si="33"/>
        <v>1</v>
      </c>
    </row>
    <row r="359" spans="1:18" ht="15.75" x14ac:dyDescent="0.3">
      <c r="A359" s="18">
        <f t="shared" si="34"/>
        <v>44185</v>
      </c>
      <c r="B359" s="19">
        <v>1281847</v>
      </c>
      <c r="C359" s="20" t="str">
        <f t="shared" si="30"/>
        <v>USG (US gallons)</v>
      </c>
      <c r="D359" s="21" t="str">
        <f>VLOOKUP(WEEKDAY(A359),[1]weekday!$A$2:$B$8,2,0)</f>
        <v>Sun</v>
      </c>
      <c r="E359" s="17">
        <v>355</v>
      </c>
      <c r="F359" s="18">
        <f t="shared" si="35"/>
        <v>44185</v>
      </c>
      <c r="G359" s="16">
        <v>845847</v>
      </c>
      <c r="H359" s="16">
        <v>0</v>
      </c>
      <c r="I359" s="16">
        <v>0</v>
      </c>
      <c r="J359" s="16">
        <v>0</v>
      </c>
      <c r="K359" s="16">
        <v>0</v>
      </c>
      <c r="L359" s="16">
        <v>436000</v>
      </c>
      <c r="M359" s="16">
        <v>0</v>
      </c>
      <c r="N359" s="16">
        <v>0</v>
      </c>
      <c r="O359" s="16">
        <v>0</v>
      </c>
      <c r="P359" s="16">
        <f t="shared" si="31"/>
        <v>1281847</v>
      </c>
      <c r="Q359" s="22">
        <f t="shared" si="32"/>
        <v>1281847</v>
      </c>
      <c r="R359" t="b">
        <f t="shared" si="33"/>
        <v>1</v>
      </c>
    </row>
    <row r="360" spans="1:18" ht="15.75" x14ac:dyDescent="0.3">
      <c r="A360" s="18">
        <f t="shared" si="34"/>
        <v>44186</v>
      </c>
      <c r="B360" s="19">
        <v>1119781</v>
      </c>
      <c r="C360" s="20" t="str">
        <f t="shared" si="30"/>
        <v>USG (US gallons)</v>
      </c>
      <c r="D360" s="21" t="str">
        <f>VLOOKUP(WEEKDAY(A360),[1]weekday!$A$2:$B$8,2,0)</f>
        <v>Mon</v>
      </c>
      <c r="E360" s="17">
        <v>356</v>
      </c>
      <c r="F360" s="18">
        <f t="shared" si="35"/>
        <v>44186</v>
      </c>
      <c r="G360" s="16">
        <v>898781</v>
      </c>
      <c r="H360" s="16">
        <v>0</v>
      </c>
      <c r="I360" s="16">
        <v>0</v>
      </c>
      <c r="J360" s="16">
        <v>0</v>
      </c>
      <c r="K360" s="16">
        <v>0</v>
      </c>
      <c r="L360" s="16">
        <v>221000</v>
      </c>
      <c r="M360" s="16">
        <v>0</v>
      </c>
      <c r="N360" s="16">
        <v>0</v>
      </c>
      <c r="O360" s="16">
        <v>0</v>
      </c>
      <c r="P360" s="16">
        <f t="shared" si="31"/>
        <v>1119781</v>
      </c>
      <c r="Q360" s="22">
        <f t="shared" si="32"/>
        <v>1119781</v>
      </c>
      <c r="R360" t="b">
        <f t="shared" si="33"/>
        <v>1</v>
      </c>
    </row>
    <row r="361" spans="1:18" ht="15.75" x14ac:dyDescent="0.3">
      <c r="A361" s="18">
        <f t="shared" si="34"/>
        <v>44187</v>
      </c>
      <c r="B361" s="19">
        <v>1313363</v>
      </c>
      <c r="C361" s="20" t="str">
        <f t="shared" si="30"/>
        <v>USG (US gallons)</v>
      </c>
      <c r="D361" s="21" t="str">
        <f>VLOOKUP(WEEKDAY(A361),[1]weekday!$A$2:$B$8,2,0)</f>
        <v>Tue</v>
      </c>
      <c r="E361" s="17">
        <v>357</v>
      </c>
      <c r="F361" s="18">
        <f t="shared" si="35"/>
        <v>44187</v>
      </c>
      <c r="G361" s="16">
        <v>880363</v>
      </c>
      <c r="H361" s="16">
        <v>0</v>
      </c>
      <c r="I361" s="16">
        <v>0</v>
      </c>
      <c r="J361" s="16">
        <v>0</v>
      </c>
      <c r="K361" s="16">
        <v>0</v>
      </c>
      <c r="L361" s="16">
        <v>433000</v>
      </c>
      <c r="M361" s="16">
        <v>0</v>
      </c>
      <c r="N361" s="16">
        <v>0</v>
      </c>
      <c r="O361" s="16">
        <v>0</v>
      </c>
      <c r="P361" s="16">
        <f t="shared" si="31"/>
        <v>1313363</v>
      </c>
      <c r="Q361" s="22">
        <f t="shared" si="32"/>
        <v>1313363</v>
      </c>
      <c r="R361" t="b">
        <f t="shared" si="33"/>
        <v>1</v>
      </c>
    </row>
    <row r="362" spans="1:18" ht="15.75" x14ac:dyDescent="0.3">
      <c r="A362" s="18">
        <f t="shared" si="34"/>
        <v>44188</v>
      </c>
      <c r="B362" s="19">
        <v>1127470</v>
      </c>
      <c r="C362" s="20" t="str">
        <f t="shared" si="30"/>
        <v>USG (US gallons)</v>
      </c>
      <c r="D362" s="21" t="str">
        <f>VLOOKUP(WEEKDAY(A362),[1]weekday!$A$2:$B$8,2,0)</f>
        <v>Wed</v>
      </c>
      <c r="E362" s="17">
        <v>358</v>
      </c>
      <c r="F362" s="18">
        <f t="shared" si="35"/>
        <v>44188</v>
      </c>
      <c r="G362" s="16">
        <v>910470</v>
      </c>
      <c r="H362" s="16">
        <v>0</v>
      </c>
      <c r="I362" s="16">
        <v>0</v>
      </c>
      <c r="J362" s="16">
        <v>0</v>
      </c>
      <c r="K362" s="16">
        <v>0</v>
      </c>
      <c r="L362" s="16">
        <v>217000</v>
      </c>
      <c r="M362" s="16">
        <v>0</v>
      </c>
      <c r="N362" s="16">
        <v>0</v>
      </c>
      <c r="O362" s="16">
        <v>0</v>
      </c>
      <c r="P362" s="16">
        <f t="shared" si="31"/>
        <v>1127470</v>
      </c>
      <c r="Q362" s="22">
        <f t="shared" si="32"/>
        <v>1127470</v>
      </c>
      <c r="R362" t="b">
        <f t="shared" si="33"/>
        <v>1</v>
      </c>
    </row>
    <row r="363" spans="1:18" ht="15.75" x14ac:dyDescent="0.3">
      <c r="A363" s="18">
        <f t="shared" si="34"/>
        <v>44189</v>
      </c>
      <c r="B363" s="19">
        <v>1103831</v>
      </c>
      <c r="C363" s="20" t="str">
        <f t="shared" si="30"/>
        <v>USG (US gallons)</v>
      </c>
      <c r="D363" s="21" t="str">
        <f>VLOOKUP(WEEKDAY(A363),[1]weekday!$A$2:$B$8,2,0)</f>
        <v>Thu</v>
      </c>
      <c r="E363" s="17">
        <v>359</v>
      </c>
      <c r="F363" s="18">
        <f t="shared" si="35"/>
        <v>44189</v>
      </c>
      <c r="G363" s="16">
        <v>882831</v>
      </c>
      <c r="H363" s="16">
        <v>0</v>
      </c>
      <c r="I363" s="16">
        <v>0</v>
      </c>
      <c r="J363" s="16">
        <v>0</v>
      </c>
      <c r="K363" s="16">
        <v>0</v>
      </c>
      <c r="L363" s="16">
        <v>221000</v>
      </c>
      <c r="M363" s="16">
        <v>0</v>
      </c>
      <c r="N363" s="16">
        <v>0</v>
      </c>
      <c r="O363" s="16">
        <v>0</v>
      </c>
      <c r="P363" s="16">
        <f t="shared" si="31"/>
        <v>1103831</v>
      </c>
      <c r="Q363" s="22">
        <f t="shared" si="32"/>
        <v>1103831</v>
      </c>
      <c r="R363" t="b">
        <f t="shared" si="33"/>
        <v>1</v>
      </c>
    </row>
    <row r="364" spans="1:18" ht="15.75" x14ac:dyDescent="0.3">
      <c r="A364" s="18">
        <f t="shared" si="34"/>
        <v>44190</v>
      </c>
      <c r="B364" s="19">
        <v>1146535</v>
      </c>
      <c r="C364" s="20" t="str">
        <f t="shared" si="30"/>
        <v>USG (US gallons)</v>
      </c>
      <c r="D364" s="21" t="str">
        <f>VLOOKUP(WEEKDAY(A364),[1]weekday!$A$2:$B$8,2,0)</f>
        <v>Fri</v>
      </c>
      <c r="E364" s="17">
        <v>360</v>
      </c>
      <c r="F364" s="18">
        <f t="shared" si="35"/>
        <v>44190</v>
      </c>
      <c r="G364" s="16">
        <v>911535</v>
      </c>
      <c r="H364" s="16">
        <v>0</v>
      </c>
      <c r="I364" s="16">
        <v>0</v>
      </c>
      <c r="J364" s="16">
        <v>0</v>
      </c>
      <c r="K364" s="16">
        <v>0</v>
      </c>
      <c r="L364" s="16">
        <v>235000</v>
      </c>
      <c r="M364" s="16">
        <v>0</v>
      </c>
      <c r="N364" s="16">
        <v>0</v>
      </c>
      <c r="O364" s="16">
        <v>0</v>
      </c>
      <c r="P364" s="16">
        <f t="shared" si="31"/>
        <v>1146535</v>
      </c>
      <c r="Q364" s="22">
        <f t="shared" si="32"/>
        <v>1146535</v>
      </c>
      <c r="R364" t="b">
        <f t="shared" si="33"/>
        <v>1</v>
      </c>
    </row>
    <row r="365" spans="1:18" ht="15.75" x14ac:dyDescent="0.3">
      <c r="A365" s="18">
        <f t="shared" si="34"/>
        <v>44191</v>
      </c>
      <c r="B365" s="19">
        <v>1112256</v>
      </c>
      <c r="C365" s="20" t="str">
        <f t="shared" si="30"/>
        <v>USG (US gallons)</v>
      </c>
      <c r="D365" s="21" t="str">
        <f>VLOOKUP(WEEKDAY(A365),[1]weekday!$A$2:$B$8,2,0)</f>
        <v>Sat</v>
      </c>
      <c r="E365" s="17">
        <v>361</v>
      </c>
      <c r="F365" s="18">
        <f t="shared" si="35"/>
        <v>44191</v>
      </c>
      <c r="G365" s="16">
        <v>886256</v>
      </c>
      <c r="H365" s="16">
        <v>0</v>
      </c>
      <c r="I365" s="16">
        <v>0</v>
      </c>
      <c r="J365" s="16">
        <v>0</v>
      </c>
      <c r="K365" s="16">
        <v>0</v>
      </c>
      <c r="L365" s="16">
        <v>226000</v>
      </c>
      <c r="M365" s="16">
        <v>0</v>
      </c>
      <c r="N365" s="16">
        <v>0</v>
      </c>
      <c r="O365" s="16">
        <v>0</v>
      </c>
      <c r="P365" s="16">
        <f t="shared" si="31"/>
        <v>1112256</v>
      </c>
      <c r="Q365" s="22">
        <f t="shared" si="32"/>
        <v>1112256</v>
      </c>
      <c r="R365" t="b">
        <f t="shared" si="33"/>
        <v>1</v>
      </c>
    </row>
    <row r="366" spans="1:18" ht="15.75" x14ac:dyDescent="0.3">
      <c r="A366" s="18">
        <f t="shared" si="34"/>
        <v>44192</v>
      </c>
      <c r="B366" s="19">
        <v>1348370</v>
      </c>
      <c r="C366" s="20" t="str">
        <f t="shared" si="30"/>
        <v>USG (US gallons)</v>
      </c>
      <c r="D366" s="21" t="str">
        <f>VLOOKUP(WEEKDAY(A366),[1]weekday!$A$2:$B$8,2,0)</f>
        <v>Sun</v>
      </c>
      <c r="E366" s="17">
        <v>362</v>
      </c>
      <c r="F366" s="18">
        <f t="shared" si="35"/>
        <v>44192</v>
      </c>
      <c r="G366" s="16">
        <v>888370</v>
      </c>
      <c r="H366" s="16">
        <v>0</v>
      </c>
      <c r="I366" s="16">
        <v>0</v>
      </c>
      <c r="J366" s="16">
        <v>0</v>
      </c>
      <c r="K366" s="16">
        <v>0</v>
      </c>
      <c r="L366" s="16">
        <v>460000</v>
      </c>
      <c r="M366" s="16">
        <v>0</v>
      </c>
      <c r="N366" s="16">
        <v>0</v>
      </c>
      <c r="O366" s="16">
        <v>0</v>
      </c>
      <c r="P366" s="16">
        <f t="shared" si="31"/>
        <v>1348370</v>
      </c>
      <c r="Q366" s="22">
        <f t="shared" si="32"/>
        <v>1348370</v>
      </c>
      <c r="R366" t="b">
        <f t="shared" si="33"/>
        <v>1</v>
      </c>
    </row>
    <row r="367" spans="1:18" ht="15.75" x14ac:dyDescent="0.3">
      <c r="A367" s="18">
        <f t="shared" si="34"/>
        <v>44193</v>
      </c>
      <c r="B367" s="19">
        <v>1112406</v>
      </c>
      <c r="C367" s="20" t="str">
        <f t="shared" si="30"/>
        <v>USG (US gallons)</v>
      </c>
      <c r="D367" s="21" t="str">
        <f>VLOOKUP(WEEKDAY(A367),[1]weekday!$A$2:$B$8,2,0)</f>
        <v>Mon</v>
      </c>
      <c r="E367" s="17">
        <v>363</v>
      </c>
      <c r="F367" s="18">
        <f t="shared" si="35"/>
        <v>44193</v>
      </c>
      <c r="G367" s="16">
        <v>893406</v>
      </c>
      <c r="H367" s="16">
        <v>0</v>
      </c>
      <c r="I367" s="16">
        <v>0</v>
      </c>
      <c r="J367" s="16">
        <v>0</v>
      </c>
      <c r="K367" s="16">
        <v>0</v>
      </c>
      <c r="L367" s="16">
        <v>219000</v>
      </c>
      <c r="M367" s="16">
        <v>0</v>
      </c>
      <c r="N367" s="16">
        <v>0</v>
      </c>
      <c r="O367" s="16">
        <v>0</v>
      </c>
      <c r="P367" s="16">
        <f t="shared" si="31"/>
        <v>1112406</v>
      </c>
      <c r="Q367" s="22">
        <f t="shared" si="32"/>
        <v>1112406</v>
      </c>
      <c r="R367" t="b">
        <f t="shared" si="33"/>
        <v>1</v>
      </c>
    </row>
    <row r="368" spans="1:18" ht="15.75" x14ac:dyDescent="0.3">
      <c r="A368" s="18">
        <f t="shared" si="34"/>
        <v>44194</v>
      </c>
      <c r="B368" s="19">
        <v>1118657</v>
      </c>
      <c r="C368" s="20" t="str">
        <f t="shared" si="30"/>
        <v>USG (US gallons)</v>
      </c>
      <c r="D368" s="21" t="str">
        <f>VLOOKUP(WEEKDAY(A368),[1]weekday!$A$2:$B$8,2,0)</f>
        <v>Tue</v>
      </c>
      <c r="E368" s="17">
        <v>364</v>
      </c>
      <c r="F368" s="18">
        <f t="shared" si="35"/>
        <v>44194</v>
      </c>
      <c r="G368" s="16">
        <v>906657</v>
      </c>
      <c r="H368" s="16">
        <v>0</v>
      </c>
      <c r="I368" s="16">
        <v>0</v>
      </c>
      <c r="J368" s="16">
        <v>0</v>
      </c>
      <c r="K368" s="16">
        <v>0</v>
      </c>
      <c r="L368" s="16">
        <v>212000</v>
      </c>
      <c r="M368" s="16">
        <v>0</v>
      </c>
      <c r="N368" s="16">
        <v>0</v>
      </c>
      <c r="O368" s="16">
        <v>0</v>
      </c>
      <c r="P368" s="16">
        <f t="shared" si="31"/>
        <v>1118657</v>
      </c>
      <c r="Q368" s="22">
        <f t="shared" si="32"/>
        <v>1118657</v>
      </c>
      <c r="R368" t="b">
        <f t="shared" si="33"/>
        <v>1</v>
      </c>
    </row>
    <row r="369" spans="1:18" ht="15.75" x14ac:dyDescent="0.3">
      <c r="A369" s="18">
        <f t="shared" si="34"/>
        <v>44195</v>
      </c>
      <c r="B369" s="19">
        <v>1339068</v>
      </c>
      <c r="C369" s="20" t="str">
        <f t="shared" si="30"/>
        <v>USG (US gallons)</v>
      </c>
      <c r="D369" s="21" t="str">
        <f>VLOOKUP(WEEKDAY(A369),[1]weekday!$A$2:$B$8,2,0)</f>
        <v>Wed</v>
      </c>
      <c r="E369" s="17">
        <v>365</v>
      </c>
      <c r="F369" s="18">
        <f t="shared" si="35"/>
        <v>44195</v>
      </c>
      <c r="G369" s="16">
        <v>871068</v>
      </c>
      <c r="H369" s="16">
        <v>0</v>
      </c>
      <c r="I369" s="16">
        <v>0</v>
      </c>
      <c r="J369" s="16">
        <v>0</v>
      </c>
      <c r="K369" s="16">
        <v>0</v>
      </c>
      <c r="L369" s="16">
        <v>468000</v>
      </c>
      <c r="M369" s="16">
        <v>0</v>
      </c>
      <c r="N369" s="16">
        <v>0</v>
      </c>
      <c r="O369" s="16">
        <v>0</v>
      </c>
      <c r="P369" s="16">
        <f t="shared" si="31"/>
        <v>1339068</v>
      </c>
      <c r="Q369" s="22">
        <f t="shared" si="32"/>
        <v>1339068</v>
      </c>
      <c r="R369" t="b">
        <f t="shared" si="33"/>
        <v>1</v>
      </c>
    </row>
    <row r="370" spans="1:18" ht="15.75" x14ac:dyDescent="0.3">
      <c r="A370" s="18">
        <f>IF(MOD(the_year,4),"",A369+1)</f>
        <v>44196</v>
      </c>
      <c r="B370" s="19">
        <v>1154083</v>
      </c>
      <c r="C370" s="20" t="str">
        <f>IF(MOD(the_year,4),"",the_units)</f>
        <v>USG (US gallons)</v>
      </c>
      <c r="D370" s="21" t="str">
        <f>VLOOKUP(WEEKDAY(A370),[1]weekday!$A$2:$B$8,2,0)</f>
        <v>Thu</v>
      </c>
      <c r="E370" s="17">
        <v>366</v>
      </c>
      <c r="F370" s="18">
        <f>IF(MOD(the_year,4),"",F369+1)</f>
        <v>44196</v>
      </c>
      <c r="G370" s="16">
        <v>926083</v>
      </c>
      <c r="H370" s="16">
        <v>0</v>
      </c>
      <c r="I370" s="16">
        <v>0</v>
      </c>
      <c r="J370" s="16">
        <v>0</v>
      </c>
      <c r="K370" s="16">
        <v>0</v>
      </c>
      <c r="L370" s="16">
        <v>228000</v>
      </c>
      <c r="M370" s="16">
        <v>0</v>
      </c>
      <c r="N370" s="16">
        <v>0</v>
      </c>
      <c r="O370" s="16">
        <v>0</v>
      </c>
      <c r="P370" s="16">
        <f>SUM(G370:O370)</f>
        <v>1154083</v>
      </c>
      <c r="Q370" s="22">
        <f t="shared" si="32"/>
        <v>1154083</v>
      </c>
      <c r="R370" t="b">
        <f t="shared" si="33"/>
        <v>1</v>
      </c>
    </row>
    <row r="371" spans="1:18" x14ac:dyDescent="0.25">
      <c r="O371" t="s">
        <v>46</v>
      </c>
      <c r="P371" s="22">
        <f>SUM(P5:P370)</f>
        <v>1633782959</v>
      </c>
    </row>
  </sheetData>
  <conditionalFormatting sqref="D5:D370">
    <cfRule type="containsText" dxfId="3" priority="3" operator="containsText" text="Sun">
      <formula>NOT(ISERROR(SEARCH("Sun",D5)))</formula>
    </cfRule>
    <cfRule type="containsText" dxfId="2" priority="4" operator="containsText" text="Sat">
      <formula>NOT(ISERROR(SEARCH("Sat",D5)))</formula>
    </cfRule>
  </conditionalFormatting>
  <conditionalFormatting sqref="R5:R370">
    <cfRule type="cellIs" dxfId="1" priority="2" operator="equal">
      <formula>$R$2</formula>
    </cfRule>
  </conditionalFormatting>
  <conditionalFormatting sqref="Q5:Q370">
    <cfRule type="cellIs" dxfId="0" priority="1" operator="equal">
      <formula>$V$5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 Production Summary</vt:lpstr>
      <vt:lpstr>Farm Well</vt:lpstr>
      <vt:lpstr>City Raw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Crane</dc:creator>
  <cp:lastModifiedBy>Ritter, Ashley</cp:lastModifiedBy>
  <dcterms:created xsi:type="dcterms:W3CDTF">2015-06-05T18:17:20Z</dcterms:created>
  <dcterms:modified xsi:type="dcterms:W3CDTF">2021-01-06T19:59:10Z</dcterms:modified>
</cp:coreProperties>
</file>